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79" documentId="8_{94F6ED7F-AB4E-4202-BC88-5DB76793E4F4}" xr6:coauthVersionLast="47" xr6:coauthVersionMax="47" xr10:uidLastSave="{8C7919B3-5A00-4753-8526-5EDEBE354AB1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3" i="1" l="1"/>
  <c r="P148" i="1"/>
  <c r="P149" i="1" l="1"/>
  <c r="P132" i="1"/>
  <c r="E33" i="4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F13" i="4"/>
  <c r="G13" i="4"/>
  <c r="G30" i="4" s="1"/>
  <c r="H13" i="4"/>
  <c r="I13" i="4"/>
  <c r="J13" i="4"/>
  <c r="K13" i="4"/>
  <c r="L13" i="4"/>
  <c r="M13" i="4"/>
  <c r="N13" i="4"/>
  <c r="O13" i="4"/>
  <c r="P13" i="4"/>
  <c r="Q13" i="4"/>
  <c r="S13" i="4"/>
  <c r="S30" i="4" s="1"/>
  <c r="T13" i="4"/>
  <c r="T30" i="4" s="1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Q149" i="1" s="1"/>
  <c r="R148" i="1"/>
  <c r="R149" i="1" s="1"/>
  <c r="R29" i="4"/>
  <c r="R28" i="4"/>
  <c r="R26" i="4"/>
  <c r="R25" i="4"/>
  <c r="E29" i="4"/>
  <c r="E28" i="4"/>
  <c r="E27" i="4"/>
  <c r="E26" i="4"/>
  <c r="E25" i="4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R21" i="4"/>
  <c r="R20" i="4"/>
  <c r="R18" i="4"/>
  <c r="R15" i="4"/>
  <c r="R14" i="4"/>
  <c r="E21" i="4"/>
  <c r="E20" i="4"/>
  <c r="E19" i="4"/>
  <c r="E18" i="4"/>
  <c r="E17" i="4"/>
  <c r="E16" i="4"/>
  <c r="E15" i="4"/>
  <c r="E14" i="4"/>
  <c r="C148" i="1"/>
  <c r="R12" i="4"/>
  <c r="R11" i="4"/>
  <c r="R10" i="4"/>
  <c r="R9" i="4"/>
  <c r="E12" i="4"/>
  <c r="E11" i="4"/>
  <c r="E10" i="4"/>
  <c r="E9" i="4"/>
  <c r="H30" i="4" l="1"/>
  <c r="H31" i="4" s="1"/>
  <c r="F30" i="4"/>
  <c r="F31" i="4" s="1"/>
  <c r="I30" i="4"/>
  <c r="I31" i="4" s="1"/>
  <c r="O23" i="4"/>
  <c r="P23" i="4"/>
  <c r="N23" i="4"/>
  <c r="M23" i="4"/>
  <c r="T31" i="4"/>
  <c r="G31" i="4"/>
  <c r="S31" i="4"/>
  <c r="N30" i="4"/>
  <c r="N31" i="4" s="1"/>
  <c r="M30" i="4"/>
  <c r="M31" i="4" s="1"/>
  <c r="J30" i="4"/>
  <c r="J31" i="4" s="1"/>
  <c r="C132" i="1"/>
  <c r="O30" i="4"/>
  <c r="O31" i="4" s="1"/>
  <c r="P30" i="4"/>
  <c r="P31" i="4" s="1"/>
  <c r="Q30" i="4"/>
  <c r="Q31" i="4" s="1"/>
  <c r="C133" i="1"/>
  <c r="C149" i="1"/>
  <c r="R13" i="4"/>
  <c r="R30" i="4" s="1"/>
  <c r="E13" i="4"/>
  <c r="E30" i="4" s="1"/>
  <c r="R8" i="4"/>
  <c r="E8" i="4"/>
  <c r="K30" i="4"/>
  <c r="K31" i="4" s="1"/>
  <c r="L30" i="4"/>
  <c r="L31" i="4" s="1"/>
  <c r="N22" i="4"/>
  <c r="Q23" i="4"/>
  <c r="M22" i="4"/>
  <c r="O22" i="4"/>
  <c r="F23" i="4"/>
  <c r="P22" i="4"/>
  <c r="G23" i="4"/>
  <c r="S23" i="4"/>
  <c r="Q22" i="4"/>
  <c r="H23" i="4"/>
  <c r="T23" i="4"/>
  <c r="F22" i="4"/>
  <c r="I23" i="4"/>
  <c r="G22" i="4"/>
  <c r="S22" i="4"/>
  <c r="J23" i="4"/>
  <c r="H22" i="4"/>
  <c r="T22" i="4"/>
  <c r="K23" i="4"/>
  <c r="I22" i="4"/>
  <c r="L23" i="4"/>
  <c r="J22" i="4"/>
  <c r="K22" i="4"/>
  <c r="L22" i="4"/>
  <c r="E31" i="4" l="1"/>
  <c r="R23" i="4"/>
  <c r="E22" i="4"/>
  <c r="E23" i="4"/>
  <c r="R22" i="4"/>
  <c r="R31" i="4"/>
</calcChain>
</file>

<file path=xl/sharedStrings.xml><?xml version="1.0" encoding="utf-8"?>
<sst xmlns="http://schemas.openxmlformats.org/spreadsheetml/2006/main" count="475" uniqueCount="334">
  <si>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</si>
  <si>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</si>
  <si>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</si>
  <si>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</si>
  <si>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</si>
  <si>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</si>
  <si>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</si>
  <si>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</si>
  <si>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</si>
  <si>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</si>
  <si>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</si>
  <si>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</si>
  <si>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</si>
  <si>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</si>
  <si>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</si>
  <si>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</si>
  <si>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</si>
  <si>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</si>
  <si>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</si>
  <si>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</si>
  <si>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</si>
  <si>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</si>
  <si>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</si>
  <si>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</si>
  <si>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</si>
  <si>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</si>
  <si>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</si>
  <si>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</si>
  <si>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</si>
  <si>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</si>
  <si>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</si>
  <si>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</si>
  <si>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</si>
  <si>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</si>
  <si>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</si>
  <si>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</si>
  <si>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</si>
  <si>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</si>
  <si>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</si>
  <si>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</si>
  <si>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</si>
  <si>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</si>
  <si>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</si>
  <si>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</si>
  <si>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</si>
  <si>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</si>
  <si>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</si>
  <si>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</si>
  <si>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</si>
  <si>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</si>
  <si>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</si>
  <si>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</si>
  <si>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</si>
  <si>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</si>
  <si>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</si>
  <si>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</si>
  <si>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</si>
  <si>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</si>
  <si>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</si>
  <si>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</si>
  <si>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</si>
  <si>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</si>
  <si>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</si>
  <si>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</si>
  <si>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</si>
  <si>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</si>
  <si>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</si>
  <si>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</si>
  <si>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</si>
  <si>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</si>
  <si>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</si>
  <si>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</si>
  <si>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</si>
  <si>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</si>
  <si>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</si>
  <si>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</si>
  <si>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</si>
  <si>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</si>
  <si>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</si>
  <si>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</si>
  <si>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</si>
  <si>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</si>
  <si>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</si>
  <si>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</si>
  <si>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</si>
  <si>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</si>
  <si>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</si>
  <si>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</si>
  <si>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</si>
  <si>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</si>
  <si>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</si>
  <si>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</si>
  <si>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</si>
  <si>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</si>
  <si>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</si>
  <si>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</si>
  <si>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</si>
  <si>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</si>
  <si>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</si>
  <si>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</si>
  <si>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</si>
  <si>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</si>
  <si>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</si>
  <si>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</si>
  <si>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</si>
  <si>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</si>
  <si>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</si>
  <si>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</si>
  <si>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</si>
  <si>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</si>
  <si>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</si>
  <si>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</si>
  <si>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</si>
  <si>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</si>
  <si>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</si>
  <si>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</si>
  <si>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</si>
  <si>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</si>
  <si>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</si>
  <si>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</si>
  <si>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</si>
  <si>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</si>
  <si>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</si>
  <si>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</si>
  <si>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</si>
  <si>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</si>
  <si>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</si>
  <si>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</si>
  <si>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</si>
  <si>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</si>
  <si>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</si>
  <si>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</si>
  <si>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</si>
  <si>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</si>
  <si>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</si>
  <si>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</si>
  <si>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</si>
  <si>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</si>
  <si>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</si>
  <si>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</si>
  <si>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</si>
  <si>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</si>
  <si>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</si>
  <si>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</si>
  <si>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</si>
  <si>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</si>
  <si>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</si>
  <si>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</si>
  <si>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</si>
  <si>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</si>
  <si>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</si>
  <si>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</si>
  <si>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</si>
  <si>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</si>
  <si>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</si>
  <si>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</si>
  <si>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</si>
  <si>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</si>
  <si>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</si>
  <si>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</si>
  <si>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</si>
  <si>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</si>
  <si>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</si>
  <si>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</si>
  <si>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</si>
  <si>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</si>
  <si>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</si>
  <si>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</si>
  <si>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</si>
  <si>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</si>
  <si>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</si>
  <si>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</si>
  <si>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</si>
  <si>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</si>
  <si>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</si>
  <si>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</si>
  <si>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</si>
  <si>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</si>
  <si>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</si>
  <si>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</si>
  <si>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</si>
  <si>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</si>
  <si>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</si>
  <si>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</si>
  <si>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</si>
  <si>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</si>
  <si>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</si>
  <si>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</si>
  <si>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</si>
  <si>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</si>
  <si>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</si>
  <si>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</si>
  <si>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</si>
  <si>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</si>
  <si>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</si>
  <si>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</si>
  <si>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</si>
  <si>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</si>
  <si>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</si>
  <si>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</si>
  <si>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</si>
  <si>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</si>
  <si>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</si>
  <si>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</si>
  <si>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</si>
  <si>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</si>
  <si>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</si>
  <si>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</si>
  <si>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</si>
  <si>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</si>
  <si>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</si>
  <si>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</si>
  <si>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</si>
  <si>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</si>
  <si>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</si>
  <si>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</si>
  <si>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</si>
  <si>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</si>
  <si>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</si>
  <si>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</si>
  <si>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</si>
  <si>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</si>
  <si>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</si>
  <si>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</si>
  <si>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</si>
  <si>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</si>
  <si>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</si>
  <si>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</si>
  <si>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</si>
  <si>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</si>
  <si>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</si>
  <si>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</si>
  <si>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</si>
  <si>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</si>
  <si>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</si>
  <si>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</si>
  <si>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</si>
  <si>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</si>
  <si>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</si>
  <si>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</si>
  <si>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</si>
  <si>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</si>
  <si>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</si>
  <si>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</si>
  <si>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</si>
  <si>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</si>
  <si>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</si>
  <si>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</si>
  <si>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</si>
  <si>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</si>
  <si>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</si>
  <si>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</si>
  <si>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</si>
  <si>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</si>
  <si>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</si>
  <si>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</si>
  <si>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</si>
  <si>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</si>
  <si>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</si>
  <si>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</si>
  <si>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</si>
  <si>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</si>
  <si>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</si>
  <si>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</si>
  <si>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</si>
  <si>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</si>
  <si>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</si>
  <si>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</si>
  <si>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</si>
  <si>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</si>
  <si>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</si>
  <si>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</si>
  <si>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</si>
  <si>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</si>
  <si>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</si>
  <si>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</si>
  <si>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</si>
  <si>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</si>
  <si>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</si>
  <si>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</si>
  <si>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</si>
  <si>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</si>
  <si>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</si>
  <si>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</si>
  <si>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</si>
  <si>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</si>
  <si>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</si>
  <si>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</si>
  <si>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</si>
  <si>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</si>
  <si>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</si>
  <si>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</si>
  <si>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</si>
  <si>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</si>
  <si>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</si>
  <si>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</si>
  <si>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</si>
  <si>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</si>
  <si>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</si>
  <si>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</si>
  <si>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</si>
  <si>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</si>
  <si>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</si>
  <si>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</si>
  <si>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</si>
  <si>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</si>
  <si>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</si>
  <si>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</si>
  <si>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</si>
  <si>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</si>
  <si>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</si>
  <si>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</si>
  <si>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</si>
  <si>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</si>
  <si>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</si>
  <si>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</si>
  <si>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</si>
  <si>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</si>
  <si>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</si>
  <si>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</si>
  <si>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</si>
  <si>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</si>
  <si>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</si>
  <si>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</si>
  <si>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</si>
  <si>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</si>
  <si>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</si>
  <si>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Locales</t>
  </si>
  <si>
    <t>I</t>
  </si>
  <si>
    <t>II</t>
  </si>
  <si>
    <t>III</t>
  </si>
  <si>
    <t>IV</t>
  </si>
  <si>
    <t>Millones de Lempiras</t>
  </si>
  <si>
    <t>Gobierno General Consolidado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</si>
</sst>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0"/>
      <name val="Futura Lt BT"/>
      <family val="2"/>
    </font>
    <font>
      <b/>
      <sz val="10"/>
      <color theme="0"/>
      <name val="Aptos Narrow"/>
      <family val="2"/>
      <scheme val="minor"/>
    </font>
    <font>
      <b/>
      <sz val="12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  <font>
      <b/>
      <sz val="10"/>
      <color theme="0"/>
      <name val="Futura Lt BT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49" fontId="4" fillId="2" borderId="4" xfId="1" applyNumberFormat="1" applyFont="1" applyFill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12" fillId="4" borderId="0" xfId="0" applyFont="1" applyFill="1"/>
    <xf numFmtId="0" fontId="13" fillId="4" borderId="0" xfId="0" applyFont="1" applyFill="1"/>
    <xf numFmtId="0" fontId="11" fillId="7" borderId="0" xfId="0" applyFont="1" applyFill="1"/>
    <xf numFmtId="0" fontId="14" fillId="7" borderId="0" xfId="0" applyFont="1" applyFill="1" applyAlignment="1">
      <alignment vertical="center"/>
    </xf>
    <xf numFmtId="0" fontId="14" fillId="7" borderId="5" xfId="0" applyFont="1" applyFill="1" applyBorder="1" applyAlignment="1">
      <alignment vertical="center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 indent="1"/>
    </xf>
    <xf numFmtId="0" fontId="16" fillId="3" borderId="10" xfId="0" applyFont="1" applyFill="1" applyBorder="1" applyAlignment="1">
      <alignment horizontal="left" indent="1"/>
    </xf>
    <xf numFmtId="0" fontId="16" fillId="3" borderId="10" xfId="0" applyFont="1" applyFill="1" applyBorder="1"/>
    <xf numFmtId="49" fontId="27" fillId="5" borderId="4" xfId="0" applyNumberFormat="1" applyFont="1" applyFill="1" applyBorder="1" applyAlignment="1">
      <alignment horizontal="left"/>
    </xf>
    <xf numFmtId="0" fontId="27" fillId="5" borderId="0" xfId="0" applyFont="1" applyFill="1"/>
    <xf numFmtId="0" fontId="17" fillId="5" borderId="0" xfId="0" applyFont="1" applyFill="1"/>
    <xf numFmtId="49" fontId="27" fillId="5" borderId="11" xfId="0" applyNumberFormat="1" applyFont="1" applyFill="1" applyBorder="1" applyAlignment="1">
      <alignment horizontal="left"/>
    </xf>
    <xf numFmtId="0" fontId="27" fillId="5" borderId="12" xfId="0" applyFont="1" applyFill="1" applyBorder="1"/>
    <xf numFmtId="0" fontId="17" fillId="5" borderId="12" xfId="0" applyFont="1" applyFill="1" applyBorder="1"/>
    <xf numFmtId="49" fontId="15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indent="1"/>
    </xf>
    <xf numFmtId="49" fontId="16" fillId="0" borderId="13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 indent="1"/>
    </xf>
    <xf numFmtId="0" fontId="16" fillId="0" borderId="10" xfId="0" applyFont="1" applyBorder="1"/>
    <xf numFmtId="49" fontId="27" fillId="5" borderId="13" xfId="0" applyNumberFormat="1" applyFont="1" applyFill="1" applyBorder="1" applyAlignment="1">
      <alignment horizontal="left"/>
    </xf>
    <xf numFmtId="0" fontId="27" fillId="5" borderId="10" xfId="0" applyFont="1" applyFill="1" applyBorder="1"/>
    <xf numFmtId="0" fontId="17" fillId="5" borderId="10" xfId="0" applyFont="1" applyFill="1" applyBorder="1"/>
    <xf numFmtId="49" fontId="17" fillId="5" borderId="14" xfId="0" applyNumberFormat="1" applyFont="1" applyFill="1" applyBorder="1" applyAlignment="1">
      <alignment vertical="top" wrapText="1"/>
    </xf>
    <xf numFmtId="0" fontId="17" fillId="5" borderId="15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left"/>
    </xf>
    <xf numFmtId="0" fontId="16" fillId="5" borderId="0" xfId="0" applyFont="1" applyFill="1" applyAlignment="1">
      <alignment horizontal="left" indent="1"/>
    </xf>
    <xf numFmtId="0" fontId="16" fillId="5" borderId="0" xfId="0" applyFont="1" applyFill="1"/>
    <xf numFmtId="168" fontId="16" fillId="5" borderId="8" xfId="0" applyNumberFormat="1" applyFont="1" applyFill="1" applyBorder="1" applyAlignment="1">
      <alignment horizontal="right"/>
    </xf>
    <xf numFmtId="168" fontId="28" fillId="3" borderId="8" xfId="0" applyNumberFormat="1" applyFont="1" applyFill="1" applyBorder="1" applyAlignment="1">
      <alignment horizontal="right"/>
    </xf>
    <xf numFmtId="168" fontId="16" fillId="3" borderId="8" xfId="0" applyNumberFormat="1" applyFont="1" applyFill="1" applyBorder="1" applyAlignment="1">
      <alignment horizontal="right"/>
    </xf>
    <xf numFmtId="168" fontId="28" fillId="5" borderId="8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29" fillId="7" borderId="8" xfId="0" applyFont="1" applyFill="1" applyBorder="1" applyAlignment="1">
      <alignment horizontal="center"/>
    </xf>
    <xf numFmtId="0" fontId="25" fillId="7" borderId="0" xfId="0" applyFont="1" applyFill="1"/>
    <xf numFmtId="0" fontId="25" fillId="7" borderId="17" xfId="0" applyFont="1" applyFill="1" applyBorder="1"/>
    <xf numFmtId="0" fontId="19" fillId="2" borderId="0" xfId="1" applyFont="1" applyFill="1"/>
    <xf numFmtId="167" fontId="23" fillId="2" borderId="0" xfId="0" applyNumberFormat="1" applyFont="1" applyFill="1" applyAlignment="1">
      <alignment horizontal="center"/>
    </xf>
    <xf numFmtId="167" fontId="23" fillId="2" borderId="0" xfId="22" applyNumberFormat="1" applyFont="1" applyFill="1" applyBorder="1" applyAlignment="1">
      <alignment horizontal="center"/>
    </xf>
    <xf numFmtId="167" fontId="23" fillId="2" borderId="17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7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0" fontId="4" fillId="2" borderId="0" xfId="1" applyFont="1" applyFill="1"/>
    <xf numFmtId="167" fontId="4" fillId="2" borderId="0" xfId="22" applyNumberFormat="1" applyFont="1" applyFill="1" applyBorder="1"/>
    <xf numFmtId="167" fontId="4" fillId="2" borderId="17" xfId="22" applyNumberFormat="1" applyFont="1" applyFill="1" applyBorder="1"/>
    <xf numFmtId="0" fontId="3" fillId="0" borderId="0" xfId="1" applyFont="1" applyAlignment="1">
      <alignment horizontal="left" indent="1"/>
    </xf>
    <xf numFmtId="2" fontId="5" fillId="6" borderId="4" xfId="1" applyNumberFormat="1" applyFont="1" applyFill="1" applyBorder="1" applyAlignment="1">
      <alignment horizontal="left"/>
    </xf>
    <xf numFmtId="0" fontId="5" fillId="6" borderId="0" xfId="1" applyFont="1" applyFill="1"/>
    <xf numFmtId="43" fontId="5" fillId="6" borderId="0" xfId="1" applyNumberFormat="1" applyFont="1" applyFill="1"/>
    <xf numFmtId="43" fontId="5" fillId="6" borderId="17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49" fontId="4" fillId="6" borderId="4" xfId="1" applyNumberFormat="1" applyFont="1" applyFill="1" applyBorder="1" applyAlignment="1">
      <alignment horizontal="left"/>
    </xf>
    <xf numFmtId="0" fontId="4" fillId="6" borderId="0" xfId="1" applyFont="1" applyFill="1"/>
    <xf numFmtId="167" fontId="21" fillId="6" borderId="0" xfId="22" applyNumberFormat="1" applyFont="1" applyFill="1" applyBorder="1"/>
    <xf numFmtId="167" fontId="21" fillId="6" borderId="17" xfId="22" applyNumberFormat="1" applyFont="1" applyFill="1" applyBorder="1"/>
    <xf numFmtId="0" fontId="4" fillId="0" borderId="0" xfId="1" applyFont="1" applyAlignment="1">
      <alignment horizontal="left" indent="2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43" fontId="21" fillId="2" borderId="0" xfId="0" applyNumberFormat="1" applyFont="1" applyFill="1"/>
    <xf numFmtId="43" fontId="21" fillId="2" borderId="17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7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6" fontId="5" fillId="0" borderId="16" xfId="1" applyNumberFormat="1" applyFont="1" applyBorder="1"/>
    <xf numFmtId="0" fontId="26" fillId="7" borderId="4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wrapText="1"/>
    </xf>
    <xf numFmtId="0" fontId="22" fillId="4" borderId="3" xfId="0" applyFont="1" applyFill="1" applyBorder="1" applyAlignment="1">
      <alignment horizontal="left" wrapText="1"/>
    </xf>
    <xf numFmtId="0" fontId="22" fillId="4" borderId="4" xfId="0" applyFont="1" applyFill="1" applyBorder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 wrapText="1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T40"/>
  <sheetViews>
    <sheetView showGridLines="0" zoomScale="106" zoomScaleNormal="106" workbookViewId="0">
      <pane xSplit="4" ySplit="1" topLeftCell="S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C53" sqref="C53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20" ht="15.6">
      <c r="B2" s="5"/>
      <c r="C2" s="6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2:20" ht="15" customHeight="1">
      <c r="B3" s="93" t="s">
        <v>333</v>
      </c>
      <c r="C3" s="94"/>
      <c r="D3" s="94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2:20" ht="15" customHeight="1">
      <c r="B4" s="95" t="s">
        <v>332</v>
      </c>
      <c r="C4" s="95"/>
      <c r="D4" s="9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2:20" ht="14.4" customHeight="1">
      <c r="B5" s="96" t="s">
        <v>289</v>
      </c>
      <c r="C5" s="97"/>
      <c r="D5" s="97"/>
      <c r="E5" s="100">
        <v>2021</v>
      </c>
      <c r="F5" s="101"/>
      <c r="G5" s="101"/>
      <c r="H5" s="102"/>
      <c r="I5" s="100">
        <v>2022</v>
      </c>
      <c r="J5" s="101"/>
      <c r="K5" s="101"/>
      <c r="L5" s="102"/>
      <c r="M5" s="100">
        <v>2023</v>
      </c>
      <c r="N5" s="101"/>
      <c r="O5" s="101"/>
      <c r="P5" s="102"/>
      <c r="Q5" s="100">
        <v>2024</v>
      </c>
      <c r="R5" s="101"/>
      <c r="S5" s="101"/>
      <c r="T5" s="102"/>
    </row>
    <row r="6" spans="2:20">
      <c r="B6" s="98"/>
      <c r="C6" s="99"/>
      <c r="D6" s="99"/>
      <c r="E6" s="45" t="s">
        <v>328</v>
      </c>
      <c r="F6" s="45" t="s">
        <v>329</v>
      </c>
      <c r="G6" s="45" t="s">
        <v>330</v>
      </c>
      <c r="H6" s="45" t="s">
        <v>331</v>
      </c>
      <c r="I6" s="45" t="s">
        <v>328</v>
      </c>
      <c r="J6" s="45" t="s">
        <v>329</v>
      </c>
      <c r="K6" s="45" t="s">
        <v>330</v>
      </c>
      <c r="L6" s="45" t="s">
        <v>331</v>
      </c>
      <c r="M6" s="45" t="s">
        <v>328</v>
      </c>
      <c r="N6" s="45" t="s">
        <v>329</v>
      </c>
      <c r="O6" s="45" t="s">
        <v>330</v>
      </c>
      <c r="P6" s="45" t="s">
        <v>331</v>
      </c>
      <c r="Q6" s="45" t="s">
        <v>328</v>
      </c>
      <c r="R6" s="45" t="s">
        <v>329</v>
      </c>
      <c r="S6" s="45" t="s">
        <v>330</v>
      </c>
      <c r="T6" s="45" t="s">
        <v>331</v>
      </c>
    </row>
    <row r="7" spans="2:20" ht="32.25" customHeight="1">
      <c r="B7" s="103" t="s">
        <v>290</v>
      </c>
      <c r="C7" s="104"/>
      <c r="D7" s="105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2:20">
      <c r="B8" s="11">
        <v>1</v>
      </c>
      <c r="C8" s="12" t="s">
        <v>291</v>
      </c>
      <c r="D8" s="13" t="s">
        <v>292</v>
      </c>
      <c r="E8" s="41">
        <f>+Transacciones!C4</f>
        <v>29438.348379355895</v>
      </c>
      <c r="F8" s="41">
        <f>+Transacciones!D4</f>
        <v>35815.383564525895</v>
      </c>
      <c r="G8" s="41">
        <f>+Transacciones!E4</f>
        <v>32179.411320685889</v>
      </c>
      <c r="H8" s="41">
        <f>+Transacciones!F4</f>
        <v>34740.071280664764</v>
      </c>
      <c r="I8" s="41">
        <f>+Transacciones!G4</f>
        <v>28482.822465590001</v>
      </c>
      <c r="J8" s="41">
        <f>+Transacciones!H4</f>
        <v>47674.468279927998</v>
      </c>
      <c r="K8" s="41">
        <f>+Transacciones!I4</f>
        <v>36813.185164738003</v>
      </c>
      <c r="L8" s="41">
        <f>+Transacciones!J4</f>
        <v>38864.164868143969</v>
      </c>
      <c r="M8" s="41">
        <f>+Transacciones!K4</f>
        <v>31660.145695740001</v>
      </c>
      <c r="N8" s="41">
        <f>+Transacciones!L4</f>
        <v>48701.864534919994</v>
      </c>
      <c r="O8" s="41">
        <f>+Transacciones!M4</f>
        <v>41422.452566456457</v>
      </c>
      <c r="P8" s="41">
        <f>+Transacciones!N4</f>
        <v>43542.002324104993</v>
      </c>
      <c r="Q8" s="41">
        <f>+Transacciones!O4</f>
        <v>37632.627429050001</v>
      </c>
      <c r="R8" s="41">
        <f>+Transacciones!P4</f>
        <v>51253.707695109995</v>
      </c>
      <c r="S8" s="41">
        <f>+Transacciones!Q4</f>
        <v>46318.013470709993</v>
      </c>
      <c r="T8" s="41">
        <f>+Transacciones!R4</f>
        <v>45451.609559385404</v>
      </c>
    </row>
    <row r="9" spans="2:20">
      <c r="B9" s="11" t="s">
        <v>2</v>
      </c>
      <c r="C9" s="14" t="s">
        <v>293</v>
      </c>
      <c r="D9" s="13" t="s">
        <v>292</v>
      </c>
      <c r="E9" s="42">
        <f>+Transacciones!C5</f>
        <v>25698.982404850001</v>
      </c>
      <c r="F9" s="42">
        <f>+Transacciones!D5</f>
        <v>33152.605252530004</v>
      </c>
      <c r="G9" s="42">
        <f>+Transacciones!E5</f>
        <v>29204.371084209997</v>
      </c>
      <c r="H9" s="42">
        <f>+Transacciones!F5</f>
        <v>31143.958544250003</v>
      </c>
      <c r="I9" s="42">
        <f>+Transacciones!G5</f>
        <v>25599.181034620004</v>
      </c>
      <c r="J9" s="42">
        <f>+Transacciones!H5</f>
        <v>44794.102130090003</v>
      </c>
      <c r="K9" s="42">
        <f>+Transacciones!I5</f>
        <v>33415.074752729997</v>
      </c>
      <c r="L9" s="42">
        <f>+Transacciones!J5</f>
        <v>34763.947844149989</v>
      </c>
      <c r="M9" s="42">
        <f>+Transacciones!K5</f>
        <v>28323.224080080003</v>
      </c>
      <c r="N9" s="42">
        <f>+Transacciones!L5</f>
        <v>45413.219100459995</v>
      </c>
      <c r="O9" s="42">
        <f>+Transacciones!M5</f>
        <v>37667.469700740003</v>
      </c>
      <c r="P9" s="42">
        <f>+Transacciones!N5</f>
        <v>38822.443798139997</v>
      </c>
      <c r="Q9" s="42">
        <f>+Transacciones!O5</f>
        <v>30974.811559210004</v>
      </c>
      <c r="R9" s="42">
        <f>+Transacciones!P5</f>
        <v>47750.91043602</v>
      </c>
      <c r="S9" s="42">
        <f>+Transacciones!Q5</f>
        <v>42805.003936840003</v>
      </c>
      <c r="T9" s="42">
        <f>+Transacciones!R5</f>
        <v>41216.551199519999</v>
      </c>
    </row>
    <row r="10" spans="2:20">
      <c r="B10" s="11" t="s">
        <v>67</v>
      </c>
      <c r="C10" s="14" t="s">
        <v>294</v>
      </c>
      <c r="D10" s="13" t="s">
        <v>292</v>
      </c>
      <c r="E10" s="42">
        <f>+Transacciones!C38</f>
        <v>0</v>
      </c>
      <c r="F10" s="42">
        <f>+Transacciones!D38</f>
        <v>0</v>
      </c>
      <c r="G10" s="42">
        <f>+Transacciones!E38</f>
        <v>0</v>
      </c>
      <c r="H10" s="42">
        <f>+Transacciones!F38</f>
        <v>0</v>
      </c>
      <c r="I10" s="42">
        <f>+Transacciones!G38</f>
        <v>12.01442009</v>
      </c>
      <c r="J10" s="42">
        <f>+Transacciones!H38</f>
        <v>14.38999682</v>
      </c>
      <c r="K10" s="42">
        <f>+Transacciones!I38</f>
        <v>11.356053249999999</v>
      </c>
      <c r="L10" s="42">
        <f>+Transacciones!J38</f>
        <v>14.36422813072727</v>
      </c>
      <c r="M10" s="42">
        <f>+Transacciones!K38</f>
        <v>13.402217120000001</v>
      </c>
      <c r="N10" s="42">
        <f>+Transacciones!L38</f>
        <v>17.996063970000002</v>
      </c>
      <c r="O10" s="42">
        <f>+Transacciones!M38</f>
        <v>8.8767999467857166</v>
      </c>
      <c r="P10" s="42">
        <f>+Transacciones!N38</f>
        <v>12.596390403214286</v>
      </c>
      <c r="Q10" s="42">
        <f>+Transacciones!O38</f>
        <v>16.206654229999998</v>
      </c>
      <c r="R10" s="42">
        <f>+Transacciones!P38</f>
        <v>16.987090459999997</v>
      </c>
      <c r="S10" s="42">
        <f>+Transacciones!Q38</f>
        <v>15.194879469999998</v>
      </c>
      <c r="T10" s="42">
        <f>+Transacciones!R38</f>
        <v>15.49994993</v>
      </c>
    </row>
    <row r="11" spans="2:20">
      <c r="B11" s="11" t="s">
        <v>85</v>
      </c>
      <c r="C11" s="14" t="s">
        <v>295</v>
      </c>
      <c r="D11" s="13" t="s">
        <v>292</v>
      </c>
      <c r="E11" s="42">
        <f>+Transacciones!C48</f>
        <v>686.26395920000016</v>
      </c>
      <c r="F11" s="42">
        <f>+Transacciones!D48</f>
        <v>770.0747627799999</v>
      </c>
      <c r="G11" s="42">
        <f>+Transacciones!E48</f>
        <v>773.4862561900004</v>
      </c>
      <c r="H11" s="42">
        <f>+Transacciones!F48</f>
        <v>1543.0132560099996</v>
      </c>
      <c r="I11" s="42">
        <f>+Transacciones!G48</f>
        <v>358.96203623000002</v>
      </c>
      <c r="J11" s="42">
        <f>+Transacciones!H48</f>
        <v>677.52291951999996</v>
      </c>
      <c r="K11" s="42">
        <f>+Transacciones!I48</f>
        <v>531.29238961999977</v>
      </c>
      <c r="L11" s="42">
        <f>+Transacciones!J48</f>
        <v>1193.0262414999997</v>
      </c>
      <c r="M11" s="42">
        <f>+Transacciones!K48</f>
        <v>481.63580320999972</v>
      </c>
      <c r="N11" s="42">
        <f>+Transacciones!L48</f>
        <v>737.0335285000001</v>
      </c>
      <c r="O11" s="42">
        <f>+Transacciones!M48</f>
        <v>573.1906618500002</v>
      </c>
      <c r="P11" s="42">
        <f>+Transacciones!N48</f>
        <v>1393.5503633400001</v>
      </c>
      <c r="Q11" s="42">
        <f>+Transacciones!O48</f>
        <v>410.13042978000021</v>
      </c>
      <c r="R11" s="42">
        <f>+Transacciones!P48</f>
        <v>580.83633127000019</v>
      </c>
      <c r="S11" s="42">
        <f>+Transacciones!Q48</f>
        <v>718.28903622999997</v>
      </c>
      <c r="T11" s="42">
        <f>+Transacciones!R48</f>
        <v>892.36492561999989</v>
      </c>
    </row>
    <row r="12" spans="2:20">
      <c r="B12" s="11" t="s">
        <v>101</v>
      </c>
      <c r="C12" s="14" t="s">
        <v>296</v>
      </c>
      <c r="D12" s="13" t="s">
        <v>292</v>
      </c>
      <c r="E12" s="42">
        <f>+Transacciones!C58</f>
        <v>3053.1020153058912</v>
      </c>
      <c r="F12" s="42">
        <f>+Transacciones!D58</f>
        <v>1892.7035492158907</v>
      </c>
      <c r="G12" s="42">
        <f>+Transacciones!E58</f>
        <v>2201.5539802858912</v>
      </c>
      <c r="H12" s="42">
        <f>+Transacciones!F58</f>
        <v>2053.0994804047637</v>
      </c>
      <c r="I12" s="42">
        <f>+Transacciones!G58</f>
        <v>2512.6649746500007</v>
      </c>
      <c r="J12" s="42">
        <f>+Transacciones!H58</f>
        <v>2188.4532334979995</v>
      </c>
      <c r="K12" s="42">
        <f>+Transacciones!I58</f>
        <v>2855.4619691379999</v>
      </c>
      <c r="L12" s="42">
        <f>+Transacciones!J58</f>
        <v>2892.8265543632547</v>
      </c>
      <c r="M12" s="42">
        <f>+Transacciones!K58</f>
        <v>2841.8835953300008</v>
      </c>
      <c r="N12" s="42">
        <f>+Transacciones!L58</f>
        <v>2533.6158419900003</v>
      </c>
      <c r="O12" s="42">
        <f>+Transacciones!M58</f>
        <v>3172.9154039196656</v>
      </c>
      <c r="P12" s="42">
        <f>+Transacciones!N58</f>
        <v>3313.4117722217843</v>
      </c>
      <c r="Q12" s="42">
        <f>+Transacciones!O58</f>
        <v>6231.4787858299997</v>
      </c>
      <c r="R12" s="42">
        <f>+Transacciones!P58</f>
        <v>2904.9738373599994</v>
      </c>
      <c r="S12" s="42">
        <f>+Transacciones!Q58</f>
        <v>2779.5256181699997</v>
      </c>
      <c r="T12" s="42">
        <f>+Transacciones!R58</f>
        <v>3327.1934843153977</v>
      </c>
    </row>
    <row r="13" spans="2:20">
      <c r="B13" s="11" t="s">
        <v>150</v>
      </c>
      <c r="C13" s="12" t="s">
        <v>297</v>
      </c>
      <c r="D13" s="13" t="s">
        <v>292</v>
      </c>
      <c r="E13" s="42">
        <f>+Transacciones!C86</f>
        <v>25919.054294308164</v>
      </c>
      <c r="F13" s="42">
        <f>+Transacciones!D86</f>
        <v>36367.363467815681</v>
      </c>
      <c r="G13" s="42">
        <f>+Transacciones!E86</f>
        <v>32607.430172026779</v>
      </c>
      <c r="H13" s="42">
        <f>+Transacciones!F86</f>
        <v>54165.87466509216</v>
      </c>
      <c r="I13" s="42">
        <f>+Transacciones!G86</f>
        <v>21687.586390244167</v>
      </c>
      <c r="J13" s="42">
        <f>+Transacciones!H86</f>
        <v>34404.292571630278</v>
      </c>
      <c r="K13" s="42">
        <f>+Transacciones!I86</f>
        <v>33669.452242836349</v>
      </c>
      <c r="L13" s="42">
        <f>+Transacciones!J86</f>
        <v>57690.137198779594</v>
      </c>
      <c r="M13" s="42">
        <f>+Transacciones!K86</f>
        <v>33475.693834304097</v>
      </c>
      <c r="N13" s="42">
        <f>+Transacciones!L86</f>
        <v>40426.053716607326</v>
      </c>
      <c r="O13" s="42">
        <f>+Transacciones!M86</f>
        <v>35914.888776872038</v>
      </c>
      <c r="P13" s="42">
        <f>+Transacciones!N86</f>
        <v>66926.420341895471</v>
      </c>
      <c r="Q13" s="42">
        <f>+Transacciones!O86</f>
        <v>33595.431473334655</v>
      </c>
      <c r="R13" s="42">
        <f>+Transacciones!P86</f>
        <v>47166.675721964333</v>
      </c>
      <c r="S13" s="42">
        <f>+Transacciones!Q86</f>
        <v>37667.537792187679</v>
      </c>
      <c r="T13" s="42">
        <f>+Transacciones!R86</f>
        <v>61528.530680781041</v>
      </c>
    </row>
    <row r="14" spans="2:20">
      <c r="B14" s="11" t="s">
        <v>152</v>
      </c>
      <c r="C14" s="14" t="s">
        <v>298</v>
      </c>
      <c r="D14" s="13" t="s">
        <v>292</v>
      </c>
      <c r="E14" s="41">
        <f>+Transacciones!C87</f>
        <v>14505.062446377775</v>
      </c>
      <c r="F14" s="41">
        <f>+Transacciones!D87</f>
        <v>18341.911658720528</v>
      </c>
      <c r="G14" s="41">
        <f>+Transacciones!E87</f>
        <v>15103.498096128653</v>
      </c>
      <c r="H14" s="41">
        <f>+Transacciones!F87</f>
        <v>21150.543432365052</v>
      </c>
      <c r="I14" s="41">
        <f>+Transacciones!G87</f>
        <v>13463.567245452417</v>
      </c>
      <c r="J14" s="41">
        <f>+Transacciones!H87</f>
        <v>19544.507882658138</v>
      </c>
      <c r="K14" s="41">
        <f>+Transacciones!I87</f>
        <v>16050.993683140188</v>
      </c>
      <c r="L14" s="41">
        <f>+Transacciones!J87</f>
        <v>24328.023797630129</v>
      </c>
      <c r="M14" s="41">
        <f>+Transacciones!K87</f>
        <v>18110.424169339352</v>
      </c>
      <c r="N14" s="41">
        <f>+Transacciones!L87</f>
        <v>20343.849641878936</v>
      </c>
      <c r="O14" s="41">
        <f>+Transacciones!M87</f>
        <v>18366.478139296258</v>
      </c>
      <c r="P14" s="41">
        <f>+Transacciones!N87</f>
        <v>22640.321036529444</v>
      </c>
      <c r="Q14" s="41">
        <f>+Transacciones!O87</f>
        <v>20947.810916761282</v>
      </c>
      <c r="R14" s="41">
        <f>+Transacciones!P87</f>
        <v>22323.63818636295</v>
      </c>
      <c r="S14" s="41">
        <f>+Transacciones!Q87</f>
        <v>19768.970042731205</v>
      </c>
      <c r="T14" s="41">
        <f>+Transacciones!R87</f>
        <v>25350.951307183524</v>
      </c>
    </row>
    <row r="15" spans="2:20">
      <c r="B15" s="11" t="s">
        <v>162</v>
      </c>
      <c r="C15" s="14" t="s">
        <v>299</v>
      </c>
      <c r="D15" s="13" t="s">
        <v>292</v>
      </c>
      <c r="E15" s="42">
        <f>+Transacciones!C92</f>
        <v>4191.4582138689993</v>
      </c>
      <c r="F15" s="42">
        <f>+Transacciones!D92</f>
        <v>5839.2175075967243</v>
      </c>
      <c r="G15" s="42">
        <f>+Transacciones!E92</f>
        <v>5736.1799046040978</v>
      </c>
      <c r="H15" s="42">
        <f>+Transacciones!F92</f>
        <v>9637.8165234627249</v>
      </c>
      <c r="I15" s="42">
        <f>+Transacciones!G92</f>
        <v>2162.0749434019281</v>
      </c>
      <c r="J15" s="42">
        <f>+Transacciones!H92</f>
        <v>4353.2048416616381</v>
      </c>
      <c r="K15" s="42">
        <f>+Transacciones!I92</f>
        <v>4710.3647350104602</v>
      </c>
      <c r="L15" s="42">
        <f>+Transacciones!J92</f>
        <v>9766.9795237837461</v>
      </c>
      <c r="M15" s="42">
        <f>+Transacciones!K92</f>
        <v>3531.1957220137747</v>
      </c>
      <c r="N15" s="42">
        <f>+Transacciones!L92</f>
        <v>5475.2227328603612</v>
      </c>
      <c r="O15" s="42">
        <f>+Transacciones!M92</f>
        <v>5888.7851208757284</v>
      </c>
      <c r="P15" s="42">
        <f>+Transacciones!N92</f>
        <v>11609.629411873337</v>
      </c>
      <c r="Q15" s="42">
        <f>+Transacciones!O92</f>
        <v>3697.7856075650429</v>
      </c>
      <c r="R15" s="42">
        <f>+Transacciones!P92</f>
        <v>8674.1380562767117</v>
      </c>
      <c r="S15" s="42">
        <f>+Transacciones!Q92</f>
        <v>6956.4962378148412</v>
      </c>
      <c r="T15" s="42">
        <f>+Transacciones!R92</f>
        <v>10705.692110840841</v>
      </c>
    </row>
    <row r="16" spans="2:20">
      <c r="B16" s="11" t="s">
        <v>164</v>
      </c>
      <c r="C16" s="14" t="s">
        <v>300</v>
      </c>
      <c r="D16" s="13" t="s">
        <v>292</v>
      </c>
      <c r="E16" s="42">
        <f>+Transacciones!C93</f>
        <v>0</v>
      </c>
      <c r="F16" s="42">
        <f>+Transacciones!D93</f>
        <v>0</v>
      </c>
      <c r="G16" s="42">
        <f>+Transacciones!E93</f>
        <v>0</v>
      </c>
      <c r="H16" s="42">
        <f>+Transacciones!F93</f>
        <v>0</v>
      </c>
      <c r="I16" s="42">
        <f>+Transacciones!G93</f>
        <v>0</v>
      </c>
      <c r="J16" s="42">
        <f>+Transacciones!H93</f>
        <v>0</v>
      </c>
      <c r="K16" s="42">
        <f>+Transacciones!I93</f>
        <v>0</v>
      </c>
      <c r="L16" s="42">
        <f>+Transacciones!J93</f>
        <v>0</v>
      </c>
      <c r="M16" s="42">
        <f>+Transacciones!K93</f>
        <v>0</v>
      </c>
      <c r="N16" s="42">
        <f>+Transacciones!L93</f>
        <v>0</v>
      </c>
      <c r="O16" s="42">
        <f>+Transacciones!M93</f>
        <v>0</v>
      </c>
      <c r="P16" s="42">
        <f>+Transacciones!N93</f>
        <v>0</v>
      </c>
      <c r="Q16" s="42">
        <f>+Transacciones!O93</f>
        <v>0</v>
      </c>
      <c r="R16" s="42">
        <f>+Transacciones!P93</f>
        <v>0</v>
      </c>
      <c r="S16" s="42">
        <f>+Transacciones!Q93</f>
        <v>0</v>
      </c>
      <c r="T16" s="42">
        <f>+Transacciones!R93</f>
        <v>0</v>
      </c>
    </row>
    <row r="17" spans="2:20">
      <c r="B17" s="11" t="s">
        <v>166</v>
      </c>
      <c r="C17" s="14" t="s">
        <v>301</v>
      </c>
      <c r="D17" s="13" t="s">
        <v>292</v>
      </c>
      <c r="E17" s="42">
        <f>+Transacciones!C94</f>
        <v>4270.8286944553874</v>
      </c>
      <c r="F17" s="42">
        <f>+Transacciones!D94</f>
        <v>5438.1506381744293</v>
      </c>
      <c r="G17" s="42">
        <f>+Transacciones!E94</f>
        <v>4395.3090088800309</v>
      </c>
      <c r="H17" s="42">
        <f>+Transacciones!F94</f>
        <v>6306.0270525411115</v>
      </c>
      <c r="I17" s="42">
        <f>+Transacciones!G94</f>
        <v>3968.494988315821</v>
      </c>
      <c r="J17" s="42">
        <f>+Transacciones!H94</f>
        <v>6889.353535131504</v>
      </c>
      <c r="K17" s="42">
        <f>+Transacciones!I94</f>
        <v>5172.3821869256972</v>
      </c>
      <c r="L17" s="42">
        <f>+Transacciones!J94</f>
        <v>6104.0778627043574</v>
      </c>
      <c r="M17" s="42">
        <f>+Transacciones!K94</f>
        <v>4256.5395625209676</v>
      </c>
      <c r="N17" s="42">
        <f>+Transacciones!L94</f>
        <v>8171.3051834580319</v>
      </c>
      <c r="O17" s="42">
        <f>+Transacciones!M94</f>
        <v>5222.1460833407882</v>
      </c>
      <c r="P17" s="42">
        <f>+Transacciones!N94</f>
        <v>8402.2424137383696</v>
      </c>
      <c r="Q17" s="42">
        <f>+Transacciones!O94</f>
        <v>4871.1613462683335</v>
      </c>
      <c r="R17" s="42">
        <f>+Transacciones!P94</f>
        <v>8052.4864669646722</v>
      </c>
      <c r="S17" s="42">
        <f>+Transacciones!Q94</f>
        <v>4856.3185844816308</v>
      </c>
      <c r="T17" s="42">
        <f>+Transacciones!R94</f>
        <v>8070.919269066685</v>
      </c>
    </row>
    <row r="18" spans="2:20">
      <c r="B18" s="11" t="s">
        <v>173</v>
      </c>
      <c r="C18" s="14" t="s">
        <v>302</v>
      </c>
      <c r="D18" s="13" t="s">
        <v>292</v>
      </c>
      <c r="E18" s="42">
        <f>+Transacciones!C98</f>
        <v>15.209395000000001</v>
      </c>
      <c r="F18" s="42">
        <f>+Transacciones!D98</f>
        <v>27.476285999999998</v>
      </c>
      <c r="G18" s="42">
        <f>+Transacciones!E98</f>
        <v>40.815033</v>
      </c>
      <c r="H18" s="42">
        <f>+Transacciones!F98</f>
        <v>1105.0558990699999</v>
      </c>
      <c r="I18" s="42">
        <f>+Transacciones!G98</f>
        <v>21.497529</v>
      </c>
      <c r="J18" s="42">
        <f>+Transacciones!H98</f>
        <v>325.50335222000001</v>
      </c>
      <c r="K18" s="42">
        <f>+Transacciones!I98</f>
        <v>989.6769287599999</v>
      </c>
      <c r="L18" s="42">
        <f>+Transacciones!J98</f>
        <v>3295.8094819299995</v>
      </c>
      <c r="M18" s="42">
        <f>+Transacciones!K98</f>
        <v>1420.8917681</v>
      </c>
      <c r="N18" s="42">
        <f>+Transacciones!L98</f>
        <v>2123.4630311999999</v>
      </c>
      <c r="O18" s="42">
        <f>+Transacciones!M98</f>
        <v>1684.8419926699999</v>
      </c>
      <c r="P18" s="42">
        <f>+Transacciones!N98</f>
        <v>3547.9787362099996</v>
      </c>
      <c r="Q18" s="42">
        <f>+Transacciones!O98</f>
        <v>581.03085172999999</v>
      </c>
      <c r="R18" s="42">
        <f>+Transacciones!P98</f>
        <v>1187.18211013</v>
      </c>
      <c r="S18" s="42">
        <f>+Transacciones!Q98</f>
        <v>1738.1117724000003</v>
      </c>
      <c r="T18" s="42">
        <f>+Transacciones!R98</f>
        <v>3814.6531655800004</v>
      </c>
    </row>
    <row r="19" spans="2:20">
      <c r="B19" s="11" t="s">
        <v>181</v>
      </c>
      <c r="C19" s="14" t="s">
        <v>295</v>
      </c>
      <c r="D19" s="13" t="s">
        <v>292</v>
      </c>
      <c r="E19" s="42">
        <f>+Transacciones!C102</f>
        <v>1751.3460164899998</v>
      </c>
      <c r="F19" s="42">
        <f>+Transacciones!D102</f>
        <v>1988.7764085299984</v>
      </c>
      <c r="G19" s="42">
        <f>+Transacciones!E102</f>
        <v>2146.3210976400001</v>
      </c>
      <c r="H19" s="42">
        <f>+Transacciones!F102</f>
        <v>4308.1165423800003</v>
      </c>
      <c r="I19" s="42">
        <f>+Transacciones!G102</f>
        <v>1546.8918912200002</v>
      </c>
      <c r="J19" s="42">
        <f>+Transacciones!H102</f>
        <v>1856.2668241910001</v>
      </c>
      <c r="K19" s="42">
        <f>+Transacciones!I102</f>
        <v>2001.5850392900024</v>
      </c>
      <c r="L19" s="42">
        <f>+Transacciones!J102</f>
        <v>3760.7143701601958</v>
      </c>
      <c r="M19" s="42">
        <f>+Transacciones!K102</f>
        <v>1998.8879934900001</v>
      </c>
      <c r="N19" s="42">
        <f>+Transacciones!L102</f>
        <v>2516.1171234599997</v>
      </c>
      <c r="O19" s="42">
        <f>+Transacciones!M102</f>
        <v>1912.4516682499934</v>
      </c>
      <c r="P19" s="42">
        <f>+Transacciones!N102</f>
        <v>3825.9061767400062</v>
      </c>
      <c r="Q19" s="42">
        <f>+Transacciones!O102</f>
        <v>1922.5286064599995</v>
      </c>
      <c r="R19" s="42">
        <f>+Transacciones!P102</f>
        <v>3657.9301204099993</v>
      </c>
      <c r="S19" s="42">
        <f>+Transacciones!Q102</f>
        <v>2340.3313004300003</v>
      </c>
      <c r="T19" s="42">
        <f>+Transacciones!R102</f>
        <v>4826.7945389899996</v>
      </c>
    </row>
    <row r="20" spans="2:20">
      <c r="B20" s="11" t="s">
        <v>193</v>
      </c>
      <c r="C20" s="14" t="s">
        <v>303</v>
      </c>
      <c r="D20" s="13" t="s">
        <v>292</v>
      </c>
      <c r="E20" s="42">
        <f>+Transacciones!C112</f>
        <v>152.89788513000002</v>
      </c>
      <c r="F20" s="42">
        <f>+Transacciones!D112</f>
        <v>166.95410282</v>
      </c>
      <c r="G20" s="42">
        <f>+Transacciones!E112</f>
        <v>162.64846039</v>
      </c>
      <c r="H20" s="42">
        <f>+Transacciones!F112</f>
        <v>115.43611481000001</v>
      </c>
      <c r="I20" s="42">
        <f>+Transacciones!G112</f>
        <v>149.97953101999997</v>
      </c>
      <c r="J20" s="42">
        <f>+Transacciones!H112</f>
        <v>101.16706841</v>
      </c>
      <c r="K20" s="42">
        <f>+Transacciones!I112</f>
        <v>202.14399095000002</v>
      </c>
      <c r="L20" s="42">
        <f>+Transacciones!J112</f>
        <v>151.43424837000001</v>
      </c>
      <c r="M20" s="42">
        <f>+Transacciones!K112</f>
        <v>150.14536755999998</v>
      </c>
      <c r="N20" s="42">
        <f>+Transacciones!L112</f>
        <v>151.16160673000002</v>
      </c>
      <c r="O20" s="42">
        <f>+Transacciones!M112</f>
        <v>128.47798513000001</v>
      </c>
      <c r="P20" s="42">
        <f>+Transacciones!N112</f>
        <v>266.88628499000004</v>
      </c>
      <c r="Q20" s="42">
        <f>+Transacciones!O112</f>
        <v>221.32561760999999</v>
      </c>
      <c r="R20" s="42">
        <f>+Transacciones!P112</f>
        <v>210.10376065</v>
      </c>
      <c r="S20" s="42">
        <f>+Transacciones!Q112</f>
        <v>220.37035356999999</v>
      </c>
      <c r="T20" s="42">
        <f>+Transacciones!R112</f>
        <v>232.16127395999999</v>
      </c>
    </row>
    <row r="21" spans="2:20">
      <c r="B21" s="11" t="s">
        <v>201</v>
      </c>
      <c r="C21" s="15" t="s">
        <v>304</v>
      </c>
      <c r="D21" s="16" t="s">
        <v>292</v>
      </c>
      <c r="E21" s="42">
        <f>+Transacciones!C116</f>
        <v>1032.251642986</v>
      </c>
      <c r="F21" s="42">
        <f>+Transacciones!D116</f>
        <v>4564.8768659739999</v>
      </c>
      <c r="G21" s="42">
        <f>+Transacciones!E116</f>
        <v>5022.6585713840004</v>
      </c>
      <c r="H21" s="42">
        <f>+Transacciones!F116</f>
        <v>11542.879100463271</v>
      </c>
      <c r="I21" s="42">
        <f>+Transacciones!G116</f>
        <v>375.08026183400005</v>
      </c>
      <c r="J21" s="42">
        <f>+Transacciones!H116</f>
        <v>1334.289067358</v>
      </c>
      <c r="K21" s="42">
        <f>+Transacciones!I116</f>
        <v>4542.305678759999</v>
      </c>
      <c r="L21" s="42">
        <f>+Transacciones!J116</f>
        <v>10283.097914201164</v>
      </c>
      <c r="M21" s="42">
        <f>+Transacciones!K116</f>
        <v>4007.6092512800001</v>
      </c>
      <c r="N21" s="42">
        <f>+Transacciones!L116</f>
        <v>1644.93439702</v>
      </c>
      <c r="O21" s="42">
        <f>+Transacciones!M116</f>
        <v>2711.7077873092721</v>
      </c>
      <c r="P21" s="42">
        <f>+Transacciones!N116</f>
        <v>16633.456281814306</v>
      </c>
      <c r="Q21" s="42">
        <f>+Transacciones!O116</f>
        <v>1353.7885269400001</v>
      </c>
      <c r="R21" s="42">
        <f>+Transacciones!P116</f>
        <v>3061.1970211700009</v>
      </c>
      <c r="S21" s="42">
        <f>+Transacciones!Q116</f>
        <v>1786.9395007600001</v>
      </c>
      <c r="T21" s="42">
        <f>+Transacciones!R116</f>
        <v>8527.3590151600001</v>
      </c>
    </row>
    <row r="22" spans="2:20">
      <c r="B22" s="17" t="s">
        <v>222</v>
      </c>
      <c r="C22" s="18" t="s">
        <v>305</v>
      </c>
      <c r="D22" s="19" t="s">
        <v>292</v>
      </c>
      <c r="E22" s="43">
        <f t="shared" ref="E22:T22" si="0">+E8-E13+E16</f>
        <v>3519.2940850477316</v>
      </c>
      <c r="F22" s="43">
        <f t="shared" si="0"/>
        <v>-551.97990328978631</v>
      </c>
      <c r="G22" s="43">
        <f t="shared" si="0"/>
        <v>-428.01885134089025</v>
      </c>
      <c r="H22" s="43">
        <f t="shared" si="0"/>
        <v>-19425.803384427396</v>
      </c>
      <c r="I22" s="43">
        <f t="shared" si="0"/>
        <v>6795.2360753458343</v>
      </c>
      <c r="J22" s="43">
        <f t="shared" si="0"/>
        <v>13270.17570829772</v>
      </c>
      <c r="K22" s="43">
        <f t="shared" si="0"/>
        <v>3143.7329219016538</v>
      </c>
      <c r="L22" s="43">
        <f t="shared" si="0"/>
        <v>-18825.972330635625</v>
      </c>
      <c r="M22" s="43">
        <f t="shared" si="0"/>
        <v>-1815.548138564096</v>
      </c>
      <c r="N22" s="43">
        <f t="shared" si="0"/>
        <v>8275.8108183126678</v>
      </c>
      <c r="O22" s="43">
        <f t="shared" si="0"/>
        <v>5507.5637895844193</v>
      </c>
      <c r="P22" s="43">
        <f t="shared" si="0"/>
        <v>-23384.418017790478</v>
      </c>
      <c r="Q22" s="43">
        <f t="shared" si="0"/>
        <v>4037.1959557153459</v>
      </c>
      <c r="R22" s="43">
        <f t="shared" si="0"/>
        <v>4087.0319731456621</v>
      </c>
      <c r="S22" s="43">
        <f t="shared" si="0"/>
        <v>8650.4756785223144</v>
      </c>
      <c r="T22" s="43">
        <f t="shared" si="0"/>
        <v>-16076.921121395637</v>
      </c>
    </row>
    <row r="23" spans="2:20">
      <c r="B23" s="20" t="s">
        <v>224</v>
      </c>
      <c r="C23" s="21" t="s">
        <v>306</v>
      </c>
      <c r="D23" s="22" t="s">
        <v>292</v>
      </c>
      <c r="E23" s="43">
        <f t="shared" ref="E23:T23" si="1">+E8-E13</f>
        <v>3519.2940850477316</v>
      </c>
      <c r="F23" s="43">
        <f t="shared" si="1"/>
        <v>-551.97990328978631</v>
      </c>
      <c r="G23" s="43">
        <f t="shared" si="1"/>
        <v>-428.01885134089025</v>
      </c>
      <c r="H23" s="43">
        <f t="shared" si="1"/>
        <v>-19425.803384427396</v>
      </c>
      <c r="I23" s="43">
        <f t="shared" si="1"/>
        <v>6795.2360753458343</v>
      </c>
      <c r="J23" s="43">
        <f t="shared" si="1"/>
        <v>13270.17570829772</v>
      </c>
      <c r="K23" s="43">
        <f t="shared" si="1"/>
        <v>3143.7329219016538</v>
      </c>
      <c r="L23" s="43">
        <f t="shared" si="1"/>
        <v>-18825.972330635625</v>
      </c>
      <c r="M23" s="43">
        <f t="shared" si="1"/>
        <v>-1815.548138564096</v>
      </c>
      <c r="N23" s="43">
        <f t="shared" si="1"/>
        <v>8275.8108183126678</v>
      </c>
      <c r="O23" s="43">
        <f t="shared" si="1"/>
        <v>5507.5637895844193</v>
      </c>
      <c r="P23" s="43">
        <f t="shared" si="1"/>
        <v>-23384.418017790478</v>
      </c>
      <c r="Q23" s="43">
        <f t="shared" si="1"/>
        <v>4037.1959557153459</v>
      </c>
      <c r="R23" s="43">
        <f t="shared" si="1"/>
        <v>4087.0319731456621</v>
      </c>
      <c r="S23" s="43">
        <f t="shared" si="1"/>
        <v>8650.4756785223144</v>
      </c>
      <c r="T23" s="43">
        <f t="shared" si="1"/>
        <v>-16076.921121395637</v>
      </c>
    </row>
    <row r="24" spans="2:20">
      <c r="B24" s="23" t="s">
        <v>307</v>
      </c>
      <c r="C24" s="24" t="s">
        <v>226</v>
      </c>
      <c r="D24" s="25" t="s">
        <v>292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2:20">
      <c r="B25" s="23" t="s">
        <v>227</v>
      </c>
      <c r="C25" s="26" t="s">
        <v>308</v>
      </c>
      <c r="D25" s="25" t="s">
        <v>292</v>
      </c>
      <c r="E25" s="42">
        <f>+Transacciones!C135</f>
        <v>2588.2318343540492</v>
      </c>
      <c r="F25" s="42">
        <f>+Transacciones!D135</f>
        <v>2184.9530135430832</v>
      </c>
      <c r="G25" s="42">
        <f>+Transacciones!E135</f>
        <v>4380.14972239914</v>
      </c>
      <c r="H25" s="42">
        <f>+Transacciones!F135</f>
        <v>7571.2270063014248</v>
      </c>
      <c r="I25" s="42">
        <f>+Transacciones!G135</f>
        <v>375.39032275599999</v>
      </c>
      <c r="J25" s="42">
        <f>+Transacciones!H135</f>
        <v>1691.4047661919997</v>
      </c>
      <c r="K25" s="42">
        <f>+Transacciones!I135</f>
        <v>2459.6220966899991</v>
      </c>
      <c r="L25" s="42">
        <f>+Transacciones!J135</f>
        <v>9667.0122486239998</v>
      </c>
      <c r="M25" s="42">
        <f>+Transacciones!K135</f>
        <v>674.7910362800003</v>
      </c>
      <c r="N25" s="42">
        <f>+Transacciones!L135</f>
        <v>2320.3267867599998</v>
      </c>
      <c r="O25" s="42">
        <f>+Transacciones!M135</f>
        <v>4140.4199640399993</v>
      </c>
      <c r="P25" s="42">
        <f>+Transacciones!N135</f>
        <v>11379.414334750665</v>
      </c>
      <c r="Q25" s="42">
        <f>+Transacciones!O135</f>
        <v>1736.06437906</v>
      </c>
      <c r="R25" s="42">
        <f>+Transacciones!P135</f>
        <v>2751.7323627000001</v>
      </c>
      <c r="S25" s="42">
        <f>+Transacciones!Q135</f>
        <v>2336.2483513999996</v>
      </c>
      <c r="T25" s="42">
        <f>+Transacciones!R135</f>
        <v>9778.884606866668</v>
      </c>
    </row>
    <row r="26" spans="2:20">
      <c r="B26" s="27" t="s">
        <v>229</v>
      </c>
      <c r="C26" s="28" t="s">
        <v>309</v>
      </c>
      <c r="D26" s="25" t="s">
        <v>292</v>
      </c>
      <c r="E26" s="42">
        <f>+Transacciones!C136</f>
        <v>2864.5855720240493</v>
      </c>
      <c r="F26" s="42">
        <f>+Transacciones!D136</f>
        <v>2288.6311096730833</v>
      </c>
      <c r="G26" s="42">
        <f>+Transacciones!E136</f>
        <v>4459.7221156191399</v>
      </c>
      <c r="H26" s="42">
        <f>+Transacciones!F136</f>
        <v>7550.3742085814247</v>
      </c>
      <c r="I26" s="42">
        <f>+Transacciones!G136</f>
        <v>717.55913776599994</v>
      </c>
      <c r="J26" s="42">
        <f>+Transacciones!H136</f>
        <v>1772.8432468919996</v>
      </c>
      <c r="K26" s="42">
        <f>+Transacciones!I136</f>
        <v>2543.5817217899994</v>
      </c>
      <c r="L26" s="42">
        <f>+Transacciones!J136</f>
        <v>9798.2197807539997</v>
      </c>
      <c r="M26" s="42">
        <f>+Transacciones!K136</f>
        <v>1594.6793632200001</v>
      </c>
      <c r="N26" s="42">
        <f>+Transacciones!L136</f>
        <v>2588.5816605099999</v>
      </c>
      <c r="O26" s="42">
        <f>+Transacciones!M136</f>
        <v>3929.4574714999994</v>
      </c>
      <c r="P26" s="42">
        <f>+Transacciones!N136</f>
        <v>11226.390789620666</v>
      </c>
      <c r="Q26" s="42">
        <f>+Transacciones!O136</f>
        <v>1920.8620870299999</v>
      </c>
      <c r="R26" s="42">
        <f>+Transacciones!P136</f>
        <v>2860.40185045</v>
      </c>
      <c r="S26" s="42">
        <f>+Transacciones!Q136</f>
        <v>2856.4447344800001</v>
      </c>
      <c r="T26" s="42">
        <f>+Transacciones!R136</f>
        <v>9475.4638784466661</v>
      </c>
    </row>
    <row r="27" spans="2:20">
      <c r="B27" s="27" t="s">
        <v>239</v>
      </c>
      <c r="C27" s="28" t="s">
        <v>310</v>
      </c>
      <c r="D27" s="25" t="s">
        <v>292</v>
      </c>
      <c r="E27" s="42">
        <f>+Transacciones!C141</f>
        <v>-2.5100000000000375</v>
      </c>
      <c r="F27" s="42">
        <f>+Transacciones!D141</f>
        <v>-0.49000000000005284</v>
      </c>
      <c r="G27" s="42">
        <f>+Transacciones!E141</f>
        <v>12.400000000000112</v>
      </c>
      <c r="H27" s="42">
        <f>+Transacciones!F141</f>
        <v>40.975674069999961</v>
      </c>
      <c r="I27" s="42">
        <f>+Transacciones!G141</f>
        <v>-5.4566101399999765</v>
      </c>
      <c r="J27" s="42">
        <f>+Transacciones!H141</f>
        <v>6.8</v>
      </c>
      <c r="K27" s="42">
        <f>+Transacciones!I141</f>
        <v>8.6439952599999579</v>
      </c>
      <c r="L27" s="42">
        <f>+Transacciones!J141</f>
        <v>-2.4342611399999816</v>
      </c>
      <c r="M27" s="42">
        <f>+Transacciones!K141</f>
        <v>113.42377334999986</v>
      </c>
      <c r="N27" s="42">
        <f>+Transacciones!L141</f>
        <v>-113.00213011999992</v>
      </c>
      <c r="O27" s="42">
        <f>+Transacciones!M141</f>
        <v>323.43667283999991</v>
      </c>
      <c r="P27" s="42">
        <f>+Transacciones!N141</f>
        <v>65.861807750000111</v>
      </c>
      <c r="Q27" s="42">
        <f>+Transacciones!O141</f>
        <v>-41.602000000000046</v>
      </c>
      <c r="R27" s="42">
        <f>+Transacciones!P141</f>
        <v>41.602000000000046</v>
      </c>
      <c r="S27" s="42">
        <f>+Transacciones!Q141</f>
        <v>-247.12900000000008</v>
      </c>
      <c r="T27" s="42">
        <f>+Transacciones!R141</f>
        <v>333.1690000000001</v>
      </c>
    </row>
    <row r="28" spans="2:20">
      <c r="B28" s="27" t="s">
        <v>241</v>
      </c>
      <c r="C28" s="28" t="s">
        <v>311</v>
      </c>
      <c r="D28" s="25" t="s">
        <v>292</v>
      </c>
      <c r="E28" s="42">
        <f>+Transacciones!C142</f>
        <v>0</v>
      </c>
      <c r="F28" s="42">
        <f>+Transacciones!D142</f>
        <v>0</v>
      </c>
      <c r="G28" s="42">
        <f>+Transacciones!E142</f>
        <v>0</v>
      </c>
      <c r="H28" s="42">
        <f>+Transacciones!F142</f>
        <v>0.12</v>
      </c>
      <c r="I28" s="42">
        <f>+Transacciones!G142</f>
        <v>0</v>
      </c>
      <c r="J28" s="42">
        <f>+Transacciones!H142</f>
        <v>0</v>
      </c>
      <c r="K28" s="42">
        <f>+Transacciones!I142</f>
        <v>0</v>
      </c>
      <c r="L28" s="42">
        <f>+Transacciones!J142</f>
        <v>8.5500000000000007E-2</v>
      </c>
      <c r="M28" s="42">
        <f>+Transacciones!K142</f>
        <v>3.5000000000000003E-2</v>
      </c>
      <c r="N28" s="42">
        <f>+Transacciones!L142</f>
        <v>2.3E-2</v>
      </c>
      <c r="O28" s="42">
        <f>+Transacciones!M142</f>
        <v>3.5000000000000003E-2</v>
      </c>
      <c r="P28" s="42">
        <f>+Transacciones!N142</f>
        <v>0.17504999999999998</v>
      </c>
      <c r="Q28" s="42">
        <f>+Transacciones!O142</f>
        <v>0</v>
      </c>
      <c r="R28" s="42">
        <f>+Transacciones!P142</f>
        <v>1.3396E-2</v>
      </c>
      <c r="S28" s="42">
        <f>+Transacciones!Q142</f>
        <v>0.39</v>
      </c>
      <c r="T28" s="42">
        <f>+Transacciones!R142</f>
        <v>0.28500000000000003</v>
      </c>
    </row>
    <row r="29" spans="2:20">
      <c r="B29" s="29" t="s">
        <v>243</v>
      </c>
      <c r="C29" s="30" t="s">
        <v>312</v>
      </c>
      <c r="D29" s="31" t="s">
        <v>292</v>
      </c>
      <c r="E29" s="42">
        <f>+Transacciones!C143</f>
        <v>-273.84373767</v>
      </c>
      <c r="F29" s="42">
        <f>+Transacciones!D143</f>
        <v>-103.18809613000001</v>
      </c>
      <c r="G29" s="42">
        <f>+Transacciones!E143</f>
        <v>-91.972393220000015</v>
      </c>
      <c r="H29" s="42">
        <f>+Transacciones!F143</f>
        <v>-20.242876350000003</v>
      </c>
      <c r="I29" s="42">
        <f>+Transacciones!G143</f>
        <v>-336.71220486999994</v>
      </c>
      <c r="J29" s="42">
        <f>+Transacciones!H143</f>
        <v>-88.238480700000011</v>
      </c>
      <c r="K29" s="42">
        <f>+Transacciones!I143</f>
        <v>-92.603620359999994</v>
      </c>
      <c r="L29" s="42">
        <f>+Transacciones!J143</f>
        <v>-128.85877099000001</v>
      </c>
      <c r="M29" s="42">
        <f>+Transacciones!K143</f>
        <v>-1033.3471002899998</v>
      </c>
      <c r="N29" s="42">
        <f>+Transacciones!L143</f>
        <v>-155.27574362999997</v>
      </c>
      <c r="O29" s="42">
        <f>+Transacciones!M143</f>
        <v>-112.5091803</v>
      </c>
      <c r="P29" s="42">
        <f>+Transacciones!N143</f>
        <v>86.986687380000049</v>
      </c>
      <c r="Q29" s="42">
        <f>+Transacciones!O143</f>
        <v>-143.19570797</v>
      </c>
      <c r="R29" s="42">
        <f>+Transacciones!P143</f>
        <v>-150.28488375000001</v>
      </c>
      <c r="S29" s="42">
        <f>+Transacciones!Q143</f>
        <v>-273.45738308</v>
      </c>
      <c r="T29" s="42">
        <f>+Transacciones!R143</f>
        <v>-30.033271579999997</v>
      </c>
    </row>
    <row r="30" spans="2:20">
      <c r="B30" s="32" t="s">
        <v>253</v>
      </c>
      <c r="C30" s="33" t="s">
        <v>313</v>
      </c>
      <c r="D30" s="34" t="s">
        <v>292</v>
      </c>
      <c r="E30" s="43">
        <f t="shared" ref="E30:T30" si="2">+E13+E25</f>
        <v>28507.286128662214</v>
      </c>
      <c r="F30" s="43">
        <f t="shared" si="2"/>
        <v>38552.316481358765</v>
      </c>
      <c r="G30" s="43">
        <f t="shared" si="2"/>
        <v>36987.579894425922</v>
      </c>
      <c r="H30" s="43">
        <f t="shared" si="2"/>
        <v>61737.101671393582</v>
      </c>
      <c r="I30" s="43">
        <f t="shared" si="2"/>
        <v>22062.976713000167</v>
      </c>
      <c r="J30" s="43">
        <f t="shared" si="2"/>
        <v>36095.697337822276</v>
      </c>
      <c r="K30" s="43">
        <f t="shared" si="2"/>
        <v>36129.074339526349</v>
      </c>
      <c r="L30" s="43">
        <f t="shared" si="2"/>
        <v>67357.149447403586</v>
      </c>
      <c r="M30" s="43">
        <f t="shared" si="2"/>
        <v>34150.4848705841</v>
      </c>
      <c r="N30" s="43">
        <f t="shared" si="2"/>
        <v>42746.380503367327</v>
      </c>
      <c r="O30" s="43">
        <f t="shared" si="2"/>
        <v>40055.308740912034</v>
      </c>
      <c r="P30" s="43">
        <f t="shared" si="2"/>
        <v>78305.834676646133</v>
      </c>
      <c r="Q30" s="43">
        <f t="shared" si="2"/>
        <v>35331.495852394655</v>
      </c>
      <c r="R30" s="43">
        <f t="shared" si="2"/>
        <v>49918.408084664334</v>
      </c>
      <c r="S30" s="43">
        <f t="shared" si="2"/>
        <v>40003.786143587677</v>
      </c>
      <c r="T30" s="43">
        <f t="shared" si="2"/>
        <v>71307.415287647716</v>
      </c>
    </row>
    <row r="31" spans="2:20">
      <c r="B31" s="32" t="s">
        <v>255</v>
      </c>
      <c r="C31" s="33" t="s">
        <v>314</v>
      </c>
      <c r="D31" s="34" t="s">
        <v>292</v>
      </c>
      <c r="E31" s="43">
        <f t="shared" ref="E31:T31" si="3">+E8-E30</f>
        <v>931.06225069368156</v>
      </c>
      <c r="F31" s="43">
        <f t="shared" si="3"/>
        <v>-2736.9329168328695</v>
      </c>
      <c r="G31" s="43">
        <f t="shared" si="3"/>
        <v>-4808.168573740033</v>
      </c>
      <c r="H31" s="43">
        <f t="shared" si="3"/>
        <v>-26997.030390728818</v>
      </c>
      <c r="I31" s="43">
        <f>+I8-I30</f>
        <v>6419.8457525898339</v>
      </c>
      <c r="J31" s="43">
        <f t="shared" si="3"/>
        <v>11578.770942105722</v>
      </c>
      <c r="K31" s="43">
        <f t="shared" si="3"/>
        <v>684.11082521165372</v>
      </c>
      <c r="L31" s="43">
        <f t="shared" si="3"/>
        <v>-28492.984579259617</v>
      </c>
      <c r="M31" s="43">
        <f t="shared" si="3"/>
        <v>-2490.339174844099</v>
      </c>
      <c r="N31" s="43">
        <f t="shared" si="3"/>
        <v>5955.4840315526671</v>
      </c>
      <c r="O31" s="43">
        <f t="shared" si="3"/>
        <v>1367.1438255444227</v>
      </c>
      <c r="P31" s="43">
        <f t="shared" si="3"/>
        <v>-34763.83235254114</v>
      </c>
      <c r="Q31" s="43">
        <f t="shared" si="3"/>
        <v>2301.1315766553453</v>
      </c>
      <c r="R31" s="43">
        <f t="shared" si="3"/>
        <v>1335.2996104456615</v>
      </c>
      <c r="S31" s="43">
        <f t="shared" si="3"/>
        <v>6314.2273271223166</v>
      </c>
      <c r="T31" s="43">
        <f t="shared" si="3"/>
        <v>-25855.805728262312</v>
      </c>
    </row>
    <row r="32" spans="2:20">
      <c r="B32" s="35" t="s">
        <v>307</v>
      </c>
      <c r="C32" s="36" t="s">
        <v>257</v>
      </c>
      <c r="D32" s="19" t="s">
        <v>292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>
      <c r="B33" s="23" t="s">
        <v>258</v>
      </c>
      <c r="C33" s="26" t="s">
        <v>315</v>
      </c>
      <c r="D33" s="25" t="s">
        <v>292</v>
      </c>
      <c r="E33" s="41">
        <f>+Transacciones!C151</f>
        <v>0</v>
      </c>
      <c r="F33" s="41">
        <f>+Transacciones!D151</f>
        <v>0</v>
      </c>
      <c r="G33" s="41">
        <f>+Transacciones!E151</f>
        <v>0</v>
      </c>
      <c r="H33" s="41">
        <f>+Transacciones!F151</f>
        <v>0</v>
      </c>
      <c r="I33" s="41">
        <f>+Transacciones!G151</f>
        <v>0</v>
      </c>
      <c r="J33" s="41">
        <f>+Transacciones!H151</f>
        <v>0</v>
      </c>
      <c r="K33" s="41">
        <f>+Transacciones!I151</f>
        <v>0</v>
      </c>
      <c r="L33" s="41">
        <f>+Transacciones!J151</f>
        <v>0</v>
      </c>
      <c r="M33" s="41">
        <f>+Transacciones!K151</f>
        <v>0</v>
      </c>
      <c r="N33" s="41">
        <f>+Transacciones!L151</f>
        <v>0</v>
      </c>
      <c r="O33" s="41">
        <f>+Transacciones!M151</f>
        <v>0</v>
      </c>
      <c r="P33" s="41">
        <f>+Transacciones!N151</f>
        <v>0</v>
      </c>
      <c r="Q33" s="41">
        <f>+Transacciones!O151</f>
        <v>0</v>
      </c>
      <c r="R33" s="41">
        <f>+Transacciones!P151</f>
        <v>0</v>
      </c>
      <c r="S33" s="41">
        <f>+Transacciones!Q151</f>
        <v>0</v>
      </c>
      <c r="T33" s="41">
        <f>+Transacciones!R151</f>
        <v>0</v>
      </c>
    </row>
    <row r="34" spans="2:20">
      <c r="B34" s="27" t="s">
        <v>316</v>
      </c>
      <c r="C34" s="28" t="s">
        <v>317</v>
      </c>
      <c r="D34" s="25" t="s">
        <v>292</v>
      </c>
      <c r="E34" s="42">
        <f>+Transacciones!C152</f>
        <v>0</v>
      </c>
      <c r="F34" s="42">
        <f>+Transacciones!D152</f>
        <v>0</v>
      </c>
      <c r="G34" s="42">
        <f>+Transacciones!E152</f>
        <v>0</v>
      </c>
      <c r="H34" s="42">
        <f>+Transacciones!F152</f>
        <v>0</v>
      </c>
      <c r="I34" s="42">
        <f>+Transacciones!G152</f>
        <v>0</v>
      </c>
      <c r="J34" s="42">
        <f>+Transacciones!H152</f>
        <v>0</v>
      </c>
      <c r="K34" s="42">
        <f>+Transacciones!I152</f>
        <v>0</v>
      </c>
      <c r="L34" s="42">
        <f>+Transacciones!J152</f>
        <v>0</v>
      </c>
      <c r="M34" s="42">
        <f>+Transacciones!K152</f>
        <v>0</v>
      </c>
      <c r="N34" s="42">
        <f>+Transacciones!L152</f>
        <v>0</v>
      </c>
      <c r="O34" s="42">
        <f>+Transacciones!M152</f>
        <v>0</v>
      </c>
      <c r="P34" s="42">
        <f>+Transacciones!N152</f>
        <v>0</v>
      </c>
      <c r="Q34" s="42">
        <f>+Transacciones!O152</f>
        <v>0</v>
      </c>
      <c r="R34" s="42">
        <f>+Transacciones!P152</f>
        <v>0</v>
      </c>
      <c r="S34" s="42">
        <f>+Transacciones!Q152</f>
        <v>0</v>
      </c>
      <c r="T34" s="42">
        <f>+Transacciones!R152</f>
        <v>0</v>
      </c>
    </row>
    <row r="35" spans="2:20">
      <c r="B35" s="27" t="s">
        <v>269</v>
      </c>
      <c r="C35" s="28" t="s">
        <v>318</v>
      </c>
      <c r="D35" s="25" t="s">
        <v>292</v>
      </c>
      <c r="E35" s="42">
        <f>+Transacciones!C161</f>
        <v>0</v>
      </c>
      <c r="F35" s="42">
        <f>+Transacciones!D161</f>
        <v>0</v>
      </c>
      <c r="G35" s="42">
        <f>+Transacciones!E161</f>
        <v>0</v>
      </c>
      <c r="H35" s="42">
        <f>+Transacciones!F161</f>
        <v>0</v>
      </c>
      <c r="I35" s="42">
        <f>+Transacciones!G161</f>
        <v>0</v>
      </c>
      <c r="J35" s="42">
        <f>+Transacciones!H161</f>
        <v>0</v>
      </c>
      <c r="K35" s="42">
        <f>+Transacciones!I161</f>
        <v>0</v>
      </c>
      <c r="L35" s="42">
        <f>+Transacciones!J161</f>
        <v>0</v>
      </c>
      <c r="M35" s="42">
        <f>+Transacciones!K161</f>
        <v>0</v>
      </c>
      <c r="N35" s="42">
        <f>+Transacciones!L161</f>
        <v>0</v>
      </c>
      <c r="O35" s="42">
        <f>+Transacciones!M161</f>
        <v>0</v>
      </c>
      <c r="P35" s="42">
        <f>+Transacciones!N161</f>
        <v>0</v>
      </c>
      <c r="Q35" s="42">
        <f>+Transacciones!O161</f>
        <v>0</v>
      </c>
      <c r="R35" s="42">
        <f>+Transacciones!P161</f>
        <v>0</v>
      </c>
      <c r="S35" s="42">
        <f>+Transacciones!Q161</f>
        <v>0</v>
      </c>
      <c r="T35" s="42">
        <f>+Transacciones!R161</f>
        <v>0</v>
      </c>
    </row>
    <row r="36" spans="2:20">
      <c r="B36" s="23" t="s">
        <v>271</v>
      </c>
      <c r="C36" s="26" t="s">
        <v>319</v>
      </c>
      <c r="D36" s="25" t="s">
        <v>292</v>
      </c>
      <c r="E36" s="41">
        <f>+Transacciones!C171</f>
        <v>0</v>
      </c>
      <c r="F36" s="41">
        <f>+Transacciones!D171</f>
        <v>0</v>
      </c>
      <c r="G36" s="41">
        <f>+Transacciones!E171</f>
        <v>0</v>
      </c>
      <c r="H36" s="41">
        <f>+Transacciones!F171</f>
        <v>0</v>
      </c>
      <c r="I36" s="41">
        <f>+Transacciones!G171</f>
        <v>0</v>
      </c>
      <c r="J36" s="41">
        <f>+Transacciones!H171</f>
        <v>0</v>
      </c>
      <c r="K36" s="41">
        <f>+Transacciones!I171</f>
        <v>0</v>
      </c>
      <c r="L36" s="41">
        <f>+Transacciones!J171</f>
        <v>0</v>
      </c>
      <c r="M36" s="41">
        <f>+Transacciones!K171</f>
        <v>0</v>
      </c>
      <c r="N36" s="41">
        <f>+Transacciones!L171</f>
        <v>0</v>
      </c>
      <c r="O36" s="41">
        <f>+Transacciones!M171</f>
        <v>0</v>
      </c>
      <c r="P36" s="41">
        <f>+Transacciones!N171</f>
        <v>0</v>
      </c>
      <c r="Q36" s="41">
        <f>+Transacciones!O171</f>
        <v>0</v>
      </c>
      <c r="R36" s="41">
        <f>+Transacciones!P171</f>
        <v>0</v>
      </c>
      <c r="S36" s="41">
        <f>+Transacciones!Q171</f>
        <v>0</v>
      </c>
      <c r="T36" s="41">
        <f>+Transacciones!R171</f>
        <v>0</v>
      </c>
    </row>
    <row r="37" spans="2:20">
      <c r="B37" s="27" t="s">
        <v>273</v>
      </c>
      <c r="C37" s="28" t="s">
        <v>320</v>
      </c>
      <c r="D37" s="25" t="s">
        <v>292</v>
      </c>
      <c r="E37" s="42">
        <f>+Transacciones!C172</f>
        <v>0</v>
      </c>
      <c r="F37" s="42">
        <f>+Transacciones!D172</f>
        <v>0</v>
      </c>
      <c r="G37" s="42">
        <f>+Transacciones!E172</f>
        <v>0</v>
      </c>
      <c r="H37" s="42">
        <f>+Transacciones!F172</f>
        <v>0</v>
      </c>
      <c r="I37" s="42">
        <f>+Transacciones!G172</f>
        <v>0</v>
      </c>
      <c r="J37" s="42">
        <f>+Transacciones!H172</f>
        <v>0</v>
      </c>
      <c r="K37" s="42">
        <f>+Transacciones!I172</f>
        <v>0</v>
      </c>
      <c r="L37" s="42">
        <f>+Transacciones!J172</f>
        <v>0</v>
      </c>
      <c r="M37" s="42">
        <f>+Transacciones!K172</f>
        <v>0</v>
      </c>
      <c r="N37" s="42">
        <f>+Transacciones!L172</f>
        <v>0</v>
      </c>
      <c r="O37" s="42">
        <f>+Transacciones!M172</f>
        <v>0</v>
      </c>
      <c r="P37" s="42">
        <f>+Transacciones!N172</f>
        <v>0</v>
      </c>
      <c r="Q37" s="42">
        <f>+Transacciones!O172</f>
        <v>0</v>
      </c>
      <c r="R37" s="42">
        <f>+Transacciones!P172</f>
        <v>0</v>
      </c>
      <c r="S37" s="42">
        <f>+Transacciones!Q172</f>
        <v>0</v>
      </c>
      <c r="T37" s="42">
        <f>+Transacciones!R172</f>
        <v>0</v>
      </c>
    </row>
    <row r="38" spans="2:20">
      <c r="B38" s="27" t="s">
        <v>283</v>
      </c>
      <c r="C38" s="28" t="s">
        <v>321</v>
      </c>
      <c r="D38" s="25" t="s">
        <v>292</v>
      </c>
      <c r="E38" s="42">
        <f>+Transacciones!C180</f>
        <v>0</v>
      </c>
      <c r="F38" s="42">
        <f>+Transacciones!D180</f>
        <v>0</v>
      </c>
      <c r="G38" s="42">
        <f>+Transacciones!E180</f>
        <v>0</v>
      </c>
      <c r="H38" s="42">
        <f>+Transacciones!F180</f>
        <v>0</v>
      </c>
      <c r="I38" s="42">
        <f>+Transacciones!G180</f>
        <v>0</v>
      </c>
      <c r="J38" s="42">
        <f>+Transacciones!H180</f>
        <v>0</v>
      </c>
      <c r="K38" s="42">
        <f>+Transacciones!I180</f>
        <v>0</v>
      </c>
      <c r="L38" s="42">
        <f>+Transacciones!J180</f>
        <v>0</v>
      </c>
      <c r="M38" s="42">
        <f>+Transacciones!K180</f>
        <v>0</v>
      </c>
      <c r="N38" s="42">
        <f>+Transacciones!L180</f>
        <v>0</v>
      </c>
      <c r="O38" s="42">
        <f>+Transacciones!M180</f>
        <v>0</v>
      </c>
      <c r="P38" s="42">
        <f>+Transacciones!N180</f>
        <v>0</v>
      </c>
      <c r="Q38" s="42">
        <f>+Transacciones!O180</f>
        <v>0</v>
      </c>
      <c r="R38" s="42">
        <f>+Transacciones!P180</f>
        <v>0</v>
      </c>
      <c r="S38" s="42">
        <f>+Transacciones!Q180</f>
        <v>0</v>
      </c>
      <c r="T38" s="42">
        <f>+Transacciones!R180</f>
        <v>0</v>
      </c>
    </row>
    <row r="39" spans="2:20" ht="17.399999999999999">
      <c r="B39" s="11"/>
      <c r="C39" s="14"/>
      <c r="D39" s="13"/>
      <c r="E39" s="44"/>
      <c r="J39" s="44"/>
      <c r="O39" s="44"/>
      <c r="T39" s="44"/>
    </row>
    <row r="40" spans="2:20">
      <c r="B40" s="37" t="s">
        <v>286</v>
      </c>
      <c r="C40" s="38" t="s">
        <v>322</v>
      </c>
      <c r="D40" s="39" t="s">
        <v>292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</row>
  </sheetData>
  <mergeCells count="8">
    <mergeCell ref="B3:D3"/>
    <mergeCell ref="B4:D4"/>
    <mergeCell ref="B5:D6"/>
    <mergeCell ref="Q5:T5"/>
    <mergeCell ref="B7:D7"/>
    <mergeCell ref="E5:H5"/>
    <mergeCell ref="I5:L5"/>
    <mergeCell ref="M5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1:R190"/>
  <sheetViews>
    <sheetView showGridLines="0" tabSelected="1" zoomScale="110" zoomScaleNormal="110" workbookViewId="0">
      <pane xSplit="2" ySplit="3" topLeftCell="G130" activePane="bottomRight" state="frozen"/>
      <selection pane="topRight" activeCell="C1" sqref="C1"/>
      <selection pane="bottomLeft" activeCell="A4" sqref="A4"/>
      <selection pane="bottomRight" activeCell="R135" sqref="R135:R147"/>
    </sheetView>
  </sheetViews>
  <sheetFormatPr baseColWidth="10" defaultColWidth="9.109375" defaultRowHeight="14.4"/>
  <cols>
    <col min="2" max="2" width="51.88671875" customWidth="1"/>
    <col min="3" max="18" width="10.5546875" customWidth="1"/>
  </cols>
  <sheetData>
    <row r="1" spans="1:18" ht="18">
      <c r="A1" s="3" t="s">
        <v>327</v>
      </c>
    </row>
    <row r="2" spans="1:18" ht="14.4" customHeight="1">
      <c r="A2" s="106" t="s">
        <v>288</v>
      </c>
      <c r="B2" s="107"/>
      <c r="C2" s="110">
        <v>2021</v>
      </c>
      <c r="D2" s="110"/>
      <c r="E2" s="110"/>
      <c r="F2" s="110"/>
      <c r="G2" s="110">
        <v>2022</v>
      </c>
      <c r="H2" s="110"/>
      <c r="I2" s="110"/>
      <c r="J2" s="110"/>
      <c r="K2" s="110">
        <v>2023</v>
      </c>
      <c r="L2" s="110"/>
      <c r="M2" s="110"/>
      <c r="N2" s="110"/>
      <c r="O2" s="110">
        <v>2024</v>
      </c>
      <c r="P2" s="110"/>
      <c r="Q2" s="110"/>
      <c r="R2" s="111"/>
    </row>
    <row r="3" spans="1:18" ht="15.6" customHeight="1">
      <c r="A3" s="108"/>
      <c r="B3" s="109"/>
      <c r="C3" s="46" t="s">
        <v>328</v>
      </c>
      <c r="D3" s="46" t="s">
        <v>329</v>
      </c>
      <c r="E3" s="46" t="s">
        <v>330</v>
      </c>
      <c r="F3" s="46" t="s">
        <v>331</v>
      </c>
      <c r="G3" s="46" t="s">
        <v>328</v>
      </c>
      <c r="H3" s="46" t="s">
        <v>329</v>
      </c>
      <c r="I3" s="46" t="s">
        <v>330</v>
      </c>
      <c r="J3" s="46" t="s">
        <v>331</v>
      </c>
      <c r="K3" s="46" t="s">
        <v>328</v>
      </c>
      <c r="L3" s="46" t="s">
        <v>329</v>
      </c>
      <c r="M3" s="46" t="s">
        <v>330</v>
      </c>
      <c r="N3" s="46" t="s">
        <v>331</v>
      </c>
      <c r="O3" s="46" t="s">
        <v>328</v>
      </c>
      <c r="P3" s="46" t="s">
        <v>329</v>
      </c>
      <c r="Q3" s="46" t="s">
        <v>330</v>
      </c>
      <c r="R3" s="47" t="s">
        <v>331</v>
      </c>
    </row>
    <row r="4" spans="1:18">
      <c r="A4" s="4" t="s">
        <v>0</v>
      </c>
      <c r="B4" s="48" t="s">
        <v>1</v>
      </c>
      <c r="C4" s="49">
        <v>29438.348379355895</v>
      </c>
      <c r="D4" s="50">
        <v>35815.383564525895</v>
      </c>
      <c r="E4" s="50">
        <v>32179.411320685889</v>
      </c>
      <c r="F4" s="50">
        <v>34740.071280664764</v>
      </c>
      <c r="G4" s="50">
        <v>28482.822465590001</v>
      </c>
      <c r="H4" s="50">
        <v>47674.468279927998</v>
      </c>
      <c r="I4" s="50">
        <v>36813.185164738003</v>
      </c>
      <c r="J4" s="50">
        <v>38864.164868143969</v>
      </c>
      <c r="K4" s="50">
        <v>31660.145695740001</v>
      </c>
      <c r="L4" s="50">
        <v>48701.864534919994</v>
      </c>
      <c r="M4" s="50">
        <v>41422.452566456457</v>
      </c>
      <c r="N4" s="50">
        <v>43542.002324104993</v>
      </c>
      <c r="O4" s="50">
        <v>37632.627429050001</v>
      </c>
      <c r="P4" s="49">
        <v>51253.707695109995</v>
      </c>
      <c r="Q4" s="50">
        <v>46318.013470709993</v>
      </c>
      <c r="R4" s="51">
        <v>45451.609559385404</v>
      </c>
    </row>
    <row r="5" spans="1:18">
      <c r="A5" s="52" t="s">
        <v>2</v>
      </c>
      <c r="B5" s="53" t="s">
        <v>3</v>
      </c>
      <c r="C5" s="54">
        <v>25698.982404850001</v>
      </c>
      <c r="D5" s="55">
        <v>33152.605252530004</v>
      </c>
      <c r="E5" s="55">
        <v>29204.371084209997</v>
      </c>
      <c r="F5" s="55">
        <v>31143.958544250003</v>
      </c>
      <c r="G5" s="55">
        <v>25599.181034620004</v>
      </c>
      <c r="H5" s="55">
        <v>44794.102130090003</v>
      </c>
      <c r="I5" s="55">
        <v>33415.074752729997</v>
      </c>
      <c r="J5" s="55">
        <v>34763.947844149989</v>
      </c>
      <c r="K5" s="55">
        <v>28323.224080080003</v>
      </c>
      <c r="L5" s="55">
        <v>45413.219100459995</v>
      </c>
      <c r="M5" s="55">
        <v>37667.469700740003</v>
      </c>
      <c r="N5" s="55">
        <v>38822.443798139997</v>
      </c>
      <c r="O5" s="55">
        <v>30974.811559210004</v>
      </c>
      <c r="P5" s="54">
        <v>47750.91043602</v>
      </c>
      <c r="Q5" s="55">
        <v>42805.003936840003</v>
      </c>
      <c r="R5" s="56">
        <v>41216.551199519999</v>
      </c>
    </row>
    <row r="6" spans="1:18">
      <c r="A6" s="57" t="s">
        <v>4</v>
      </c>
      <c r="B6" s="58" t="s">
        <v>5</v>
      </c>
      <c r="C6" s="54">
        <v>6643.8462464500008</v>
      </c>
      <c r="D6" s="55">
        <v>12854.350418770005</v>
      </c>
      <c r="E6" s="55">
        <v>7446.84229314</v>
      </c>
      <c r="F6" s="55">
        <v>8255.8698930200007</v>
      </c>
      <c r="G6" s="55">
        <v>4336.7083149400014</v>
      </c>
      <c r="H6" s="55">
        <v>23358.598819429997</v>
      </c>
      <c r="I6" s="55">
        <v>10162.931640769999</v>
      </c>
      <c r="J6" s="55">
        <v>10419.446206159999</v>
      </c>
      <c r="K6" s="55">
        <v>4869.6595076100002</v>
      </c>
      <c r="L6" s="55">
        <v>21126.145950749997</v>
      </c>
      <c r="M6" s="55">
        <v>10765.78404536</v>
      </c>
      <c r="N6" s="55">
        <v>11624.086102829997</v>
      </c>
      <c r="O6" s="55">
        <v>5593.4175450399998</v>
      </c>
      <c r="P6" s="54">
        <v>20580.125426689996</v>
      </c>
      <c r="Q6" s="55">
        <v>13670.057768730001</v>
      </c>
      <c r="R6" s="56">
        <v>13427.501840429999</v>
      </c>
    </row>
    <row r="7" spans="1:18">
      <c r="A7" s="59" t="s">
        <v>6</v>
      </c>
      <c r="B7" s="60" t="s">
        <v>7</v>
      </c>
      <c r="C7" s="54">
        <v>3163.9040929440002</v>
      </c>
      <c r="D7" s="55">
        <v>3891.6841101020009</v>
      </c>
      <c r="E7" s="55">
        <v>3641.0015345699999</v>
      </c>
      <c r="F7" s="55">
        <v>3877.556625694001</v>
      </c>
      <c r="G7" s="55">
        <v>2568.4542958360007</v>
      </c>
      <c r="H7" s="55">
        <v>5577.8524051520008</v>
      </c>
      <c r="I7" s="55">
        <v>4619.2257347040004</v>
      </c>
      <c r="J7" s="55">
        <v>4725.9701530359998</v>
      </c>
      <c r="K7" s="55">
        <v>2868.3608103040001</v>
      </c>
      <c r="L7" s="55">
        <v>5608.5044880080004</v>
      </c>
      <c r="M7" s="55">
        <v>4898.8527699839997</v>
      </c>
      <c r="N7" s="55">
        <v>5206.8669480299995</v>
      </c>
      <c r="O7" s="55">
        <v>3199.022851404</v>
      </c>
      <c r="P7" s="54">
        <v>5596.1352910259993</v>
      </c>
      <c r="Q7" s="55">
        <v>5983.6179561940007</v>
      </c>
      <c r="R7" s="56">
        <v>5753.1634158380002</v>
      </c>
    </row>
    <row r="8" spans="1:18">
      <c r="A8" s="59" t="s">
        <v>8</v>
      </c>
      <c r="B8" s="60" t="s">
        <v>9</v>
      </c>
      <c r="C8" s="54">
        <v>3479.9421535060001</v>
      </c>
      <c r="D8" s="55">
        <v>8962.6663086680037</v>
      </c>
      <c r="E8" s="55">
        <v>3805.8407585699997</v>
      </c>
      <c r="F8" s="55">
        <v>4378.3132673260006</v>
      </c>
      <c r="G8" s="55">
        <v>1768.2540191040005</v>
      </c>
      <c r="H8" s="55">
        <v>17780.746414277997</v>
      </c>
      <c r="I8" s="55">
        <v>5543.7059060659994</v>
      </c>
      <c r="J8" s="55">
        <v>5693.4760531239999</v>
      </c>
      <c r="K8" s="55">
        <v>2001.2986973060001</v>
      </c>
      <c r="L8" s="55">
        <v>15517.641462741994</v>
      </c>
      <c r="M8" s="55">
        <v>5866.9312753760005</v>
      </c>
      <c r="N8" s="55">
        <v>6417.2191547999973</v>
      </c>
      <c r="O8" s="55">
        <v>2394.3946936360003</v>
      </c>
      <c r="P8" s="54">
        <v>14983.990135663997</v>
      </c>
      <c r="Q8" s="55">
        <v>7686.4398125360003</v>
      </c>
      <c r="R8" s="56">
        <v>7674.3384245919997</v>
      </c>
    </row>
    <row r="9" spans="1:18">
      <c r="A9" s="59" t="s">
        <v>10</v>
      </c>
      <c r="B9" s="60" t="s">
        <v>11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4">
        <v>0</v>
      </c>
      <c r="Q9" s="55">
        <v>0</v>
      </c>
      <c r="R9" s="56">
        <v>0</v>
      </c>
    </row>
    <row r="10" spans="1:18">
      <c r="A10" s="57" t="s">
        <v>12</v>
      </c>
      <c r="B10" s="58" t="s">
        <v>13</v>
      </c>
      <c r="C10" s="54">
        <v>196.67665097999998</v>
      </c>
      <c r="D10" s="55">
        <v>164.84660197000002</v>
      </c>
      <c r="E10" s="55">
        <v>208.32324685000015</v>
      </c>
      <c r="F10" s="55">
        <v>271.38352320000001</v>
      </c>
      <c r="G10" s="55">
        <v>129.90244899000001</v>
      </c>
      <c r="H10" s="55">
        <v>286.53188683000002</v>
      </c>
      <c r="I10" s="55">
        <v>320.03798372999995</v>
      </c>
      <c r="J10" s="55">
        <v>316.80087658000002</v>
      </c>
      <c r="K10" s="55">
        <v>336.32452423000001</v>
      </c>
      <c r="L10" s="55">
        <v>322.59114496000001</v>
      </c>
      <c r="M10" s="55">
        <v>376.45602374999999</v>
      </c>
      <c r="N10" s="55">
        <v>327.37853297000015</v>
      </c>
      <c r="O10" s="55">
        <v>253.54971377000001</v>
      </c>
      <c r="P10" s="54">
        <v>571.93002463000005</v>
      </c>
      <c r="Q10" s="55">
        <v>284.51699896000002</v>
      </c>
      <c r="R10" s="56">
        <v>374.62625150999997</v>
      </c>
    </row>
    <row r="11" spans="1:18">
      <c r="A11" s="57" t="s">
        <v>14</v>
      </c>
      <c r="B11" s="58" t="s">
        <v>15</v>
      </c>
      <c r="C11" s="54">
        <v>144.02573077</v>
      </c>
      <c r="D11" s="55">
        <v>557.60724489999996</v>
      </c>
      <c r="E11" s="55">
        <v>161.94756085000003</v>
      </c>
      <c r="F11" s="55">
        <v>191.08694993</v>
      </c>
      <c r="G11" s="55">
        <v>188.05532592</v>
      </c>
      <c r="H11" s="55">
        <v>526.77964292000001</v>
      </c>
      <c r="I11" s="55">
        <v>201.17909410000001</v>
      </c>
      <c r="J11" s="55">
        <v>242.93359601</v>
      </c>
      <c r="K11" s="55">
        <v>231.61103625000001</v>
      </c>
      <c r="L11" s="55">
        <v>561.39479854000001</v>
      </c>
      <c r="M11" s="55">
        <v>266.45528746999997</v>
      </c>
      <c r="N11" s="55">
        <v>279.90932829999997</v>
      </c>
      <c r="O11" s="55">
        <v>214.10107488</v>
      </c>
      <c r="P11" s="54">
        <v>589.83463267999991</v>
      </c>
      <c r="Q11" s="55">
        <v>280.31346051000003</v>
      </c>
      <c r="R11" s="56">
        <v>245.12101617999997</v>
      </c>
    </row>
    <row r="12" spans="1:18">
      <c r="A12" s="59" t="s">
        <v>16</v>
      </c>
      <c r="B12" s="60" t="s">
        <v>17</v>
      </c>
      <c r="C12" s="54">
        <v>121.51184832000001</v>
      </c>
      <c r="D12" s="55">
        <v>137.48061014000001</v>
      </c>
      <c r="E12" s="55">
        <v>150.09646350000003</v>
      </c>
      <c r="F12" s="55">
        <v>176.49049252</v>
      </c>
      <c r="G12" s="55">
        <v>158.5929434</v>
      </c>
      <c r="H12" s="55">
        <v>164.28714138999999</v>
      </c>
      <c r="I12" s="55">
        <v>191.31472442</v>
      </c>
      <c r="J12" s="55">
        <v>206.15539695000001</v>
      </c>
      <c r="K12" s="55">
        <v>192.60984622000001</v>
      </c>
      <c r="L12" s="55">
        <v>220.79096793000002</v>
      </c>
      <c r="M12" s="55">
        <v>240.46855335999999</v>
      </c>
      <c r="N12" s="55">
        <v>256.60483864999998</v>
      </c>
      <c r="O12" s="55">
        <v>202.66939352</v>
      </c>
      <c r="P12" s="54">
        <v>218.52537814000002</v>
      </c>
      <c r="Q12" s="55">
        <v>260.53899615</v>
      </c>
      <c r="R12" s="56">
        <v>229.67721423999998</v>
      </c>
    </row>
    <row r="13" spans="1:18">
      <c r="A13" s="59" t="s">
        <v>18</v>
      </c>
      <c r="B13" s="60" t="s">
        <v>19</v>
      </c>
      <c r="C13" s="54">
        <v>22.513882449999997</v>
      </c>
      <c r="D13" s="55">
        <v>420.12663475999994</v>
      </c>
      <c r="E13" s="55">
        <v>11.85109735</v>
      </c>
      <c r="F13" s="55">
        <v>14.596457409999999</v>
      </c>
      <c r="G13" s="55">
        <v>29.462382520000002</v>
      </c>
      <c r="H13" s="55">
        <v>362.49250152999997</v>
      </c>
      <c r="I13" s="55">
        <v>9.8643696799999994</v>
      </c>
      <c r="J13" s="55">
        <v>36.778199059999999</v>
      </c>
      <c r="K13" s="55">
        <v>39.001190030000004</v>
      </c>
      <c r="L13" s="55">
        <v>340.60383061000005</v>
      </c>
      <c r="M13" s="55">
        <v>25.98673411</v>
      </c>
      <c r="N13" s="55">
        <v>23.304489650000001</v>
      </c>
      <c r="O13" s="55">
        <v>11.431681359999999</v>
      </c>
      <c r="P13" s="54">
        <v>371.30925453999993</v>
      </c>
      <c r="Q13" s="55">
        <v>19.77446436</v>
      </c>
      <c r="R13" s="56">
        <v>15.44380194</v>
      </c>
    </row>
    <row r="14" spans="1:18">
      <c r="A14" s="59" t="s">
        <v>20</v>
      </c>
      <c r="B14" s="60" t="s">
        <v>21</v>
      </c>
      <c r="C14" s="54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4">
        <v>0</v>
      </c>
      <c r="Q14" s="55">
        <v>0</v>
      </c>
      <c r="R14" s="56">
        <v>0</v>
      </c>
    </row>
    <row r="15" spans="1:18">
      <c r="A15" s="59" t="s">
        <v>22</v>
      </c>
      <c r="B15" s="60" t="s">
        <v>23</v>
      </c>
      <c r="C15" s="54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4">
        <v>0</v>
      </c>
      <c r="Q15" s="55">
        <v>0</v>
      </c>
      <c r="R15" s="56">
        <v>0</v>
      </c>
    </row>
    <row r="16" spans="1:18">
      <c r="A16" s="59" t="s">
        <v>24</v>
      </c>
      <c r="B16" s="60" t="s">
        <v>25</v>
      </c>
      <c r="C16" s="54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4">
        <v>0</v>
      </c>
      <c r="Q16" s="55">
        <v>0</v>
      </c>
      <c r="R16" s="56">
        <v>0</v>
      </c>
    </row>
    <row r="17" spans="1:18">
      <c r="A17" s="57" t="s">
        <v>26</v>
      </c>
      <c r="B17" s="58" t="s">
        <v>27</v>
      </c>
      <c r="C17" s="54">
        <v>17615.39928772</v>
      </c>
      <c r="D17" s="55">
        <v>18344.91241253</v>
      </c>
      <c r="E17" s="55">
        <v>19993.835588439997</v>
      </c>
      <c r="F17" s="55">
        <v>20861.17373391</v>
      </c>
      <c r="G17" s="55">
        <v>19617.593395740001</v>
      </c>
      <c r="H17" s="55">
        <v>19162.095999280005</v>
      </c>
      <c r="I17" s="55">
        <v>21067.698650589999</v>
      </c>
      <c r="J17" s="55">
        <v>21734.351815319995</v>
      </c>
      <c r="K17" s="55">
        <v>21334.396962330004</v>
      </c>
      <c r="L17" s="55">
        <v>21755.890376669999</v>
      </c>
      <c r="M17" s="55">
        <v>24249.202062290002</v>
      </c>
      <c r="N17" s="55">
        <v>24308.775815810004</v>
      </c>
      <c r="O17" s="55">
        <v>23092.079001840004</v>
      </c>
      <c r="P17" s="54">
        <v>24146.859596400001</v>
      </c>
      <c r="Q17" s="55">
        <v>26348.448563179998</v>
      </c>
      <c r="R17" s="56">
        <v>25072.839087280001</v>
      </c>
    </row>
    <row r="18" spans="1:18">
      <c r="A18" s="59" t="s">
        <v>28</v>
      </c>
      <c r="B18" s="60" t="s">
        <v>29</v>
      </c>
      <c r="C18" s="54">
        <v>12066.491365800002</v>
      </c>
      <c r="D18" s="55">
        <v>12852.46060045</v>
      </c>
      <c r="E18" s="55">
        <v>13429.868638699998</v>
      </c>
      <c r="F18" s="55">
        <v>13978.979906889999</v>
      </c>
      <c r="G18" s="55">
        <v>14056.333705400002</v>
      </c>
      <c r="H18" s="55">
        <v>14634.888852360004</v>
      </c>
      <c r="I18" s="55">
        <v>15369.738926649999</v>
      </c>
      <c r="J18" s="55">
        <v>15850.155307809997</v>
      </c>
      <c r="K18" s="55">
        <v>16295.869379400003</v>
      </c>
      <c r="L18" s="55">
        <v>16672.203780709999</v>
      </c>
      <c r="M18" s="55">
        <v>17794.543948420003</v>
      </c>
      <c r="N18" s="55">
        <v>17986.441898790003</v>
      </c>
      <c r="O18" s="55">
        <v>17650.979547260002</v>
      </c>
      <c r="P18" s="54">
        <v>18575.052402450001</v>
      </c>
      <c r="Q18" s="55">
        <v>19454.891201869999</v>
      </c>
      <c r="R18" s="56">
        <v>18440.879156930001</v>
      </c>
    </row>
    <row r="19" spans="1:18">
      <c r="A19" s="59" t="s">
        <v>30</v>
      </c>
      <c r="B19" s="61" t="s">
        <v>31</v>
      </c>
      <c r="C19" s="54">
        <v>11361.010710820003</v>
      </c>
      <c r="D19" s="55">
        <v>12127.258594250001</v>
      </c>
      <c r="E19" s="55">
        <v>12664.976045399997</v>
      </c>
      <c r="F19" s="55">
        <v>13110.446502019999</v>
      </c>
      <c r="G19" s="55">
        <v>13182.341627430002</v>
      </c>
      <c r="H19" s="55">
        <v>13736.385167530003</v>
      </c>
      <c r="I19" s="55">
        <v>14402.81790231</v>
      </c>
      <c r="J19" s="55">
        <v>14742.847036459998</v>
      </c>
      <c r="K19" s="55">
        <v>15233.401075270003</v>
      </c>
      <c r="L19" s="55">
        <v>15584.476289480001</v>
      </c>
      <c r="M19" s="55">
        <v>16724.488244340002</v>
      </c>
      <c r="N19" s="55">
        <v>16878.754487360002</v>
      </c>
      <c r="O19" s="55">
        <v>16503.949744469999</v>
      </c>
      <c r="P19" s="54">
        <v>17410.597502520002</v>
      </c>
      <c r="Q19" s="55">
        <v>18273.798429579998</v>
      </c>
      <c r="R19" s="56">
        <v>17269.651345260001</v>
      </c>
    </row>
    <row r="20" spans="1:18">
      <c r="A20" s="59" t="s">
        <v>32</v>
      </c>
      <c r="B20" s="61" t="s">
        <v>33</v>
      </c>
      <c r="C20" s="54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102.65212581999999</v>
      </c>
      <c r="K20" s="55">
        <v>15.616200000000001</v>
      </c>
      <c r="L20" s="55">
        <v>20.030100000000001</v>
      </c>
      <c r="M20" s="55">
        <v>47.849767999999997</v>
      </c>
      <c r="N20" s="55">
        <v>22.285299999999999</v>
      </c>
      <c r="O20" s="55">
        <v>22.120199999999997</v>
      </c>
      <c r="P20" s="54">
        <v>18.537599999999998</v>
      </c>
      <c r="Q20" s="55">
        <v>21.630330000000001</v>
      </c>
      <c r="R20" s="56">
        <v>22.980870000000003</v>
      </c>
    </row>
    <row r="21" spans="1:18" ht="27">
      <c r="A21" s="59" t="s">
        <v>34</v>
      </c>
      <c r="B21" s="62" t="s">
        <v>35</v>
      </c>
      <c r="C21" s="54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4">
        <v>0</v>
      </c>
      <c r="Q21" s="55">
        <v>0</v>
      </c>
      <c r="R21" s="56">
        <v>0</v>
      </c>
    </row>
    <row r="22" spans="1:18">
      <c r="A22" s="59" t="s">
        <v>36</v>
      </c>
      <c r="B22" s="61" t="s">
        <v>37</v>
      </c>
      <c r="C22" s="54">
        <v>705.48065497999994</v>
      </c>
      <c r="D22" s="55">
        <v>725.20200619999991</v>
      </c>
      <c r="E22" s="55">
        <v>764.89259330000004</v>
      </c>
      <c r="F22" s="55">
        <v>868.53340487000014</v>
      </c>
      <c r="G22" s="55">
        <v>873.99207797000008</v>
      </c>
      <c r="H22" s="55">
        <v>898.50368483000011</v>
      </c>
      <c r="I22" s="55">
        <v>966.92102434000003</v>
      </c>
      <c r="J22" s="55">
        <v>1004.65614553</v>
      </c>
      <c r="K22" s="55">
        <v>1046.85210413</v>
      </c>
      <c r="L22" s="55">
        <v>1067.69739123</v>
      </c>
      <c r="M22" s="55">
        <v>1022.2059360800001</v>
      </c>
      <c r="N22" s="55">
        <v>1085.4021114299999</v>
      </c>
      <c r="O22" s="55">
        <v>1124.90960279</v>
      </c>
      <c r="P22" s="54">
        <v>1145.9172999299999</v>
      </c>
      <c r="Q22" s="55">
        <v>1159.4624422899999</v>
      </c>
      <c r="R22" s="56">
        <v>1148.2469416700001</v>
      </c>
    </row>
    <row r="23" spans="1:18">
      <c r="A23" s="59" t="s">
        <v>38</v>
      </c>
      <c r="B23" s="60" t="s">
        <v>39</v>
      </c>
      <c r="C23" s="54">
        <v>4869.2916608799997</v>
      </c>
      <c r="D23" s="55">
        <v>5077.9936652600009</v>
      </c>
      <c r="E23" s="55">
        <v>5132.4993877099987</v>
      </c>
      <c r="F23" s="55">
        <v>5323.9402825999996</v>
      </c>
      <c r="G23" s="55">
        <v>4852.6823070099999</v>
      </c>
      <c r="H23" s="55">
        <v>4067.8351570100003</v>
      </c>
      <c r="I23" s="55">
        <v>4020.1394864400008</v>
      </c>
      <c r="J23" s="55">
        <v>4119.3094846099993</v>
      </c>
      <c r="K23" s="55">
        <v>4150.8326825900003</v>
      </c>
      <c r="L23" s="55">
        <v>4512.827583029999</v>
      </c>
      <c r="M23" s="55">
        <v>4595.3159062599998</v>
      </c>
      <c r="N23" s="55">
        <v>4458.4089220599999</v>
      </c>
      <c r="O23" s="55">
        <v>4543.9762890099992</v>
      </c>
      <c r="P23" s="54">
        <v>4909.3664806899997</v>
      </c>
      <c r="Q23" s="55">
        <v>4810.4948014399997</v>
      </c>
      <c r="R23" s="56">
        <v>4671.4341193199998</v>
      </c>
    </row>
    <row r="24" spans="1:18">
      <c r="A24" s="59" t="s">
        <v>40</v>
      </c>
      <c r="B24" s="60" t="s">
        <v>41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4">
        <v>0</v>
      </c>
      <c r="Q24" s="55">
        <v>0</v>
      </c>
      <c r="R24" s="56">
        <v>0</v>
      </c>
    </row>
    <row r="25" spans="1:18">
      <c r="A25" s="59" t="s">
        <v>42</v>
      </c>
      <c r="B25" s="60" t="s">
        <v>43</v>
      </c>
      <c r="C25" s="54">
        <v>132.28938065</v>
      </c>
      <c r="D25" s="55">
        <v>76.817892499999985</v>
      </c>
      <c r="E25" s="55">
        <v>64.832555870000007</v>
      </c>
      <c r="F25" s="55">
        <v>212.66536837000001</v>
      </c>
      <c r="G25" s="55">
        <v>186.55143841</v>
      </c>
      <c r="H25" s="55">
        <v>80.204234909999997</v>
      </c>
      <c r="I25" s="55">
        <v>77.336596230000012</v>
      </c>
      <c r="J25" s="55">
        <v>287.82469780000002</v>
      </c>
      <c r="K25" s="55">
        <v>234.40145951</v>
      </c>
      <c r="L25" s="55">
        <v>149.17579420999999</v>
      </c>
      <c r="M25" s="55">
        <v>103.07769627</v>
      </c>
      <c r="N25" s="55">
        <v>243.66912999999997</v>
      </c>
      <c r="O25" s="55">
        <v>276.26341177</v>
      </c>
      <c r="P25" s="54">
        <v>185.47839231999998</v>
      </c>
      <c r="Q25" s="55">
        <v>159.21437136000003</v>
      </c>
      <c r="R25" s="56">
        <v>233.67899688</v>
      </c>
    </row>
    <row r="26" spans="1:18">
      <c r="A26" s="59" t="s">
        <v>44</v>
      </c>
      <c r="B26" s="60" t="s">
        <v>45</v>
      </c>
      <c r="C26" s="54">
        <v>547.32688039000004</v>
      </c>
      <c r="D26" s="55">
        <v>337.64025432</v>
      </c>
      <c r="E26" s="55">
        <v>1366.6350061599999</v>
      </c>
      <c r="F26" s="55">
        <v>1345.5881760499999</v>
      </c>
      <c r="G26" s="55">
        <v>522.02594492000003</v>
      </c>
      <c r="H26" s="55">
        <v>379.167755</v>
      </c>
      <c r="I26" s="55">
        <v>1600.4836412700001</v>
      </c>
      <c r="J26" s="55">
        <v>1477.0623251</v>
      </c>
      <c r="K26" s="55">
        <v>653.29344083000001</v>
      </c>
      <c r="L26" s="55">
        <v>421.68321872000007</v>
      </c>
      <c r="M26" s="55">
        <v>1756.2645113400001</v>
      </c>
      <c r="N26" s="55">
        <v>1620.2558649599998</v>
      </c>
      <c r="O26" s="55">
        <v>620.85975379999991</v>
      </c>
      <c r="P26" s="54">
        <v>476.96232093999993</v>
      </c>
      <c r="Q26" s="55">
        <v>1923.8481885100002</v>
      </c>
      <c r="R26" s="56">
        <v>1726.8468141500002</v>
      </c>
    </row>
    <row r="27" spans="1:18">
      <c r="A27" s="59" t="s">
        <v>46</v>
      </c>
      <c r="B27" s="61" t="s">
        <v>47</v>
      </c>
      <c r="C27" s="54">
        <v>547.25320133000002</v>
      </c>
      <c r="D27" s="55">
        <v>337.52598583999998</v>
      </c>
      <c r="E27" s="55">
        <v>1366.5221500499999</v>
      </c>
      <c r="F27" s="55">
        <v>1345.5106088499999</v>
      </c>
      <c r="G27" s="55">
        <v>521.89136313000006</v>
      </c>
      <c r="H27" s="55">
        <v>379.07958667000003</v>
      </c>
      <c r="I27" s="55">
        <v>1600.3443587500001</v>
      </c>
      <c r="J27" s="55">
        <v>1476.95178771</v>
      </c>
      <c r="K27" s="55">
        <v>653.16530818000001</v>
      </c>
      <c r="L27" s="55">
        <v>421.41846911000005</v>
      </c>
      <c r="M27" s="55">
        <v>1756.1048765800001</v>
      </c>
      <c r="N27" s="55">
        <v>1620.1000010199998</v>
      </c>
      <c r="O27" s="55">
        <v>620.67689086999985</v>
      </c>
      <c r="P27" s="54">
        <v>476.79076108999993</v>
      </c>
      <c r="Q27" s="55">
        <v>1923.6480088100002</v>
      </c>
      <c r="R27" s="56">
        <v>1726.6087073600002</v>
      </c>
    </row>
    <row r="28" spans="1:18">
      <c r="A28" s="59" t="s">
        <v>48</v>
      </c>
      <c r="B28" s="61" t="s">
        <v>11</v>
      </c>
      <c r="C28" s="54">
        <v>7.3679059999999991E-2</v>
      </c>
      <c r="D28" s="55">
        <v>0.11426848000000001</v>
      </c>
      <c r="E28" s="55">
        <v>0.11285611000000001</v>
      </c>
      <c r="F28" s="55">
        <v>7.7567200000000003E-2</v>
      </c>
      <c r="G28" s="55">
        <v>0.13458178999999998</v>
      </c>
      <c r="H28" s="55">
        <v>8.8168329999999989E-2</v>
      </c>
      <c r="I28" s="55">
        <v>0.13928251999999999</v>
      </c>
      <c r="J28" s="55">
        <v>0.11053739</v>
      </c>
      <c r="K28" s="55">
        <v>0.12813264999999999</v>
      </c>
      <c r="L28" s="55">
        <v>0.26474960999999997</v>
      </c>
      <c r="M28" s="55">
        <v>0.15963475999999999</v>
      </c>
      <c r="N28" s="55">
        <v>0.15586393999999998</v>
      </c>
      <c r="O28" s="55">
        <v>0.18286292999999998</v>
      </c>
      <c r="P28" s="54">
        <v>0.17155985000000001</v>
      </c>
      <c r="Q28" s="55">
        <v>0.20017970000000002</v>
      </c>
      <c r="R28" s="56">
        <v>0.23810679000000001</v>
      </c>
    </row>
    <row r="29" spans="1:18">
      <c r="A29" s="59" t="s">
        <v>49</v>
      </c>
      <c r="B29" s="60" t="s">
        <v>50</v>
      </c>
      <c r="C29" s="54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4">
        <v>0</v>
      </c>
      <c r="Q29" s="55">
        <v>0</v>
      </c>
      <c r="R29" s="56">
        <v>0</v>
      </c>
    </row>
    <row r="30" spans="1:18">
      <c r="A30" s="57" t="s">
        <v>51</v>
      </c>
      <c r="B30" s="58" t="s">
        <v>52</v>
      </c>
      <c r="C30" s="54">
        <v>1099.0344889299997</v>
      </c>
      <c r="D30" s="55">
        <v>1230.8885743600001</v>
      </c>
      <c r="E30" s="55">
        <v>1393.4223949299999</v>
      </c>
      <c r="F30" s="55">
        <v>1564.4444441900002</v>
      </c>
      <c r="G30" s="55">
        <v>1326.9215490300001</v>
      </c>
      <c r="H30" s="55">
        <v>1460.0957816299999</v>
      </c>
      <c r="I30" s="55">
        <v>1663.2273835399999</v>
      </c>
      <c r="J30" s="55">
        <v>2050.4153500799998</v>
      </c>
      <c r="K30" s="55">
        <v>1551.23204966</v>
      </c>
      <c r="L30" s="55">
        <v>1647.1968295400002</v>
      </c>
      <c r="M30" s="55">
        <v>2009.5722818699999</v>
      </c>
      <c r="N30" s="55">
        <v>2282.2940182299999</v>
      </c>
      <c r="O30" s="55">
        <v>1821.6642236799998</v>
      </c>
      <c r="P30" s="54">
        <v>1862.1607556199999</v>
      </c>
      <c r="Q30" s="55">
        <v>2221.66714546</v>
      </c>
      <c r="R30" s="56">
        <v>2096.4630041199998</v>
      </c>
    </row>
    <row r="31" spans="1:18">
      <c r="A31" s="59" t="s">
        <v>53</v>
      </c>
      <c r="B31" s="60" t="s">
        <v>54</v>
      </c>
      <c r="C31" s="54">
        <v>1099.0344889299997</v>
      </c>
      <c r="D31" s="55">
        <v>1230.8885743600001</v>
      </c>
      <c r="E31" s="55">
        <v>1393.4223949299999</v>
      </c>
      <c r="F31" s="55">
        <v>1564.4444441900002</v>
      </c>
      <c r="G31" s="55">
        <v>1326.9215490300001</v>
      </c>
      <c r="H31" s="55">
        <v>1460.0957816299999</v>
      </c>
      <c r="I31" s="55">
        <v>1663.2273835399999</v>
      </c>
      <c r="J31" s="55">
        <v>2050.4153500799998</v>
      </c>
      <c r="K31" s="55">
        <v>1551.23204966</v>
      </c>
      <c r="L31" s="55">
        <v>1647.1968295400002</v>
      </c>
      <c r="M31" s="55">
        <v>2009.5722818699999</v>
      </c>
      <c r="N31" s="55">
        <v>2282.2940182299999</v>
      </c>
      <c r="O31" s="55">
        <v>1821.6642236799998</v>
      </c>
      <c r="P31" s="54">
        <v>1862.1607556199999</v>
      </c>
      <c r="Q31" s="55">
        <v>2221.66714546</v>
      </c>
      <c r="R31" s="56">
        <v>2096.4630041199998</v>
      </c>
    </row>
    <row r="32" spans="1:18">
      <c r="A32" s="59" t="s">
        <v>55</v>
      </c>
      <c r="B32" s="60" t="s">
        <v>56</v>
      </c>
      <c r="C32" s="54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4">
        <v>0</v>
      </c>
      <c r="Q32" s="55">
        <v>0</v>
      </c>
      <c r="R32" s="56">
        <v>0</v>
      </c>
    </row>
    <row r="33" spans="1:18">
      <c r="A33" s="59" t="s">
        <v>57</v>
      </c>
      <c r="B33" s="60" t="s">
        <v>58</v>
      </c>
      <c r="C33" s="54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4">
        <v>0</v>
      </c>
      <c r="Q33" s="55">
        <v>0</v>
      </c>
      <c r="R33" s="56">
        <v>0</v>
      </c>
    </row>
    <row r="34" spans="1:18">
      <c r="A34" s="59" t="s">
        <v>59</v>
      </c>
      <c r="B34" s="60" t="s">
        <v>60</v>
      </c>
      <c r="C34" s="54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4">
        <v>0</v>
      </c>
      <c r="Q34" s="55">
        <v>0</v>
      </c>
      <c r="R34" s="56">
        <v>0</v>
      </c>
    </row>
    <row r="35" spans="1:18">
      <c r="A35" s="59" t="s">
        <v>61</v>
      </c>
      <c r="B35" s="60" t="s">
        <v>62</v>
      </c>
      <c r="C35" s="54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4">
        <v>0</v>
      </c>
      <c r="Q35" s="55">
        <v>0</v>
      </c>
      <c r="R35" s="56">
        <v>0</v>
      </c>
    </row>
    <row r="36" spans="1:18">
      <c r="A36" s="59" t="s">
        <v>63</v>
      </c>
      <c r="B36" s="60" t="s">
        <v>64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4">
        <v>0</v>
      </c>
      <c r="Q36" s="55">
        <v>0</v>
      </c>
      <c r="R36" s="56">
        <v>0</v>
      </c>
    </row>
    <row r="37" spans="1:18">
      <c r="A37" s="57" t="s">
        <v>65</v>
      </c>
      <c r="B37" s="58" t="s">
        <v>66</v>
      </c>
      <c r="C37" s="54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4">
        <v>0</v>
      </c>
      <c r="Q37" s="55">
        <v>0</v>
      </c>
      <c r="R37" s="56">
        <v>0</v>
      </c>
    </row>
    <row r="38" spans="1:18">
      <c r="A38" s="52" t="s">
        <v>67</v>
      </c>
      <c r="B38" s="53" t="s">
        <v>68</v>
      </c>
      <c r="C38" s="54">
        <v>0</v>
      </c>
      <c r="D38" s="55">
        <v>0</v>
      </c>
      <c r="E38" s="55">
        <v>0</v>
      </c>
      <c r="F38" s="55">
        <v>0</v>
      </c>
      <c r="G38" s="55">
        <v>12.01442009</v>
      </c>
      <c r="H38" s="55">
        <v>14.38999682</v>
      </c>
      <c r="I38" s="55">
        <v>11.356053249999999</v>
      </c>
      <c r="J38" s="55">
        <v>14.36422813072727</v>
      </c>
      <c r="K38" s="55">
        <v>13.402217120000001</v>
      </c>
      <c r="L38" s="55">
        <v>17.996063970000002</v>
      </c>
      <c r="M38" s="55">
        <v>8.8767999467857166</v>
      </c>
      <c r="N38" s="55">
        <v>12.596390403214286</v>
      </c>
      <c r="O38" s="55">
        <v>16.206654229999998</v>
      </c>
      <c r="P38" s="54">
        <v>16.987090459999997</v>
      </c>
      <c r="Q38" s="55">
        <v>15.194879469999998</v>
      </c>
      <c r="R38" s="56">
        <v>15.49994993</v>
      </c>
    </row>
    <row r="39" spans="1:18">
      <c r="A39" s="57" t="s">
        <v>69</v>
      </c>
      <c r="B39" s="58" t="s">
        <v>70</v>
      </c>
      <c r="C39" s="54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4">
        <v>0</v>
      </c>
      <c r="Q39" s="55">
        <v>0</v>
      </c>
      <c r="R39" s="56">
        <v>0</v>
      </c>
    </row>
    <row r="40" spans="1:18">
      <c r="A40" s="59" t="s">
        <v>71</v>
      </c>
      <c r="B40" s="60" t="s">
        <v>72</v>
      </c>
      <c r="C40" s="54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4">
        <v>0</v>
      </c>
      <c r="Q40" s="55">
        <v>0</v>
      </c>
      <c r="R40" s="56">
        <v>0</v>
      </c>
    </row>
    <row r="41" spans="1:18">
      <c r="A41" s="59" t="s">
        <v>73</v>
      </c>
      <c r="B41" s="60" t="s">
        <v>74</v>
      </c>
      <c r="C41" s="54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4">
        <v>0</v>
      </c>
      <c r="Q41" s="55">
        <v>0</v>
      </c>
      <c r="R41" s="56">
        <v>0</v>
      </c>
    </row>
    <row r="42" spans="1:18">
      <c r="A42" s="59" t="s">
        <v>75</v>
      </c>
      <c r="B42" s="60" t="s">
        <v>76</v>
      </c>
      <c r="C42" s="54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4">
        <v>0</v>
      </c>
      <c r="Q42" s="55">
        <v>0</v>
      </c>
      <c r="R42" s="56">
        <v>0</v>
      </c>
    </row>
    <row r="43" spans="1:18">
      <c r="A43" s="59" t="s">
        <v>77</v>
      </c>
      <c r="B43" s="60" t="s">
        <v>78</v>
      </c>
      <c r="C43" s="54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4">
        <v>0</v>
      </c>
      <c r="Q43" s="55">
        <v>0</v>
      </c>
      <c r="R43" s="56">
        <v>0</v>
      </c>
    </row>
    <row r="44" spans="1:18">
      <c r="A44" s="57" t="s">
        <v>79</v>
      </c>
      <c r="B44" s="58" t="s">
        <v>80</v>
      </c>
      <c r="C44" s="54">
        <v>0</v>
      </c>
      <c r="D44" s="55">
        <v>0</v>
      </c>
      <c r="E44" s="55">
        <v>0</v>
      </c>
      <c r="F44" s="55">
        <v>0</v>
      </c>
      <c r="G44" s="55">
        <v>12.01442009</v>
      </c>
      <c r="H44" s="55">
        <v>14.38999682</v>
      </c>
      <c r="I44" s="55">
        <v>11.356053249999999</v>
      </c>
      <c r="J44" s="55">
        <v>14.36422813072727</v>
      </c>
      <c r="K44" s="55">
        <v>13.402217120000001</v>
      </c>
      <c r="L44" s="55">
        <v>17.996063970000002</v>
      </c>
      <c r="M44" s="55">
        <v>8.8767999467857166</v>
      </c>
      <c r="N44" s="55">
        <v>12.596390403214286</v>
      </c>
      <c r="O44" s="55">
        <v>16.206654229999998</v>
      </c>
      <c r="P44" s="54">
        <v>16.987090459999997</v>
      </c>
      <c r="Q44" s="55">
        <v>15.194879469999998</v>
      </c>
      <c r="R44" s="56">
        <v>15.49994993</v>
      </c>
    </row>
    <row r="45" spans="1:18">
      <c r="A45" s="59" t="s">
        <v>81</v>
      </c>
      <c r="B45" s="60" t="s">
        <v>72</v>
      </c>
      <c r="C45" s="54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4">
        <v>0</v>
      </c>
      <c r="Q45" s="55">
        <v>0</v>
      </c>
      <c r="R45" s="56">
        <v>0</v>
      </c>
    </row>
    <row r="46" spans="1:18">
      <c r="A46" s="59" t="s">
        <v>82</v>
      </c>
      <c r="B46" s="60" t="s">
        <v>74</v>
      </c>
      <c r="C46" s="54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4">
        <v>0</v>
      </c>
      <c r="Q46" s="55">
        <v>0</v>
      </c>
      <c r="R46" s="56">
        <v>0</v>
      </c>
    </row>
    <row r="47" spans="1:18">
      <c r="A47" s="59" t="s">
        <v>83</v>
      </c>
      <c r="B47" s="60" t="s">
        <v>84</v>
      </c>
      <c r="C47" s="54">
        <v>0</v>
      </c>
      <c r="D47" s="55">
        <v>0</v>
      </c>
      <c r="E47" s="55">
        <v>0</v>
      </c>
      <c r="F47" s="55">
        <v>0</v>
      </c>
      <c r="G47" s="55">
        <v>12.01442009</v>
      </c>
      <c r="H47" s="55">
        <v>14.38999682</v>
      </c>
      <c r="I47" s="55">
        <v>11.356053249999999</v>
      </c>
      <c r="J47" s="55">
        <v>14.36422813072727</v>
      </c>
      <c r="K47" s="55">
        <v>13.402217120000001</v>
      </c>
      <c r="L47" s="55">
        <v>17.996063970000002</v>
      </c>
      <c r="M47" s="55">
        <v>8.8767999467857166</v>
      </c>
      <c r="N47" s="55">
        <v>12.596390403214286</v>
      </c>
      <c r="O47" s="55">
        <v>16.206654229999998</v>
      </c>
      <c r="P47" s="54">
        <v>16.987090459999997</v>
      </c>
      <c r="Q47" s="55">
        <v>15.194879469999998</v>
      </c>
      <c r="R47" s="56">
        <v>15.49994993</v>
      </c>
    </row>
    <row r="48" spans="1:18">
      <c r="A48" s="52" t="s">
        <v>85</v>
      </c>
      <c r="B48" s="53" t="s">
        <v>86</v>
      </c>
      <c r="C48" s="54">
        <v>686.26395920000016</v>
      </c>
      <c r="D48" s="55">
        <v>770.0747627799999</v>
      </c>
      <c r="E48" s="55">
        <v>773.4862561900004</v>
      </c>
      <c r="F48" s="55">
        <v>1543.0132560099996</v>
      </c>
      <c r="G48" s="55">
        <v>358.96203623000002</v>
      </c>
      <c r="H48" s="55">
        <v>677.52291951999996</v>
      </c>
      <c r="I48" s="55">
        <v>531.29238961999977</v>
      </c>
      <c r="J48" s="55">
        <v>1193.0262414999997</v>
      </c>
      <c r="K48" s="55">
        <v>481.63580320999972</v>
      </c>
      <c r="L48" s="55">
        <v>737.0335285000001</v>
      </c>
      <c r="M48" s="55">
        <v>573.1906618500002</v>
      </c>
      <c r="N48" s="55">
        <v>1393.5503633400001</v>
      </c>
      <c r="O48" s="55">
        <v>410.13042978000021</v>
      </c>
      <c r="P48" s="54">
        <v>580.83633127000019</v>
      </c>
      <c r="Q48" s="55">
        <v>718.28903622999997</v>
      </c>
      <c r="R48" s="56">
        <v>892.36492561999989</v>
      </c>
    </row>
    <row r="49" spans="1:18">
      <c r="A49" s="57" t="s">
        <v>87</v>
      </c>
      <c r="B49" s="58" t="s">
        <v>88</v>
      </c>
      <c r="C49" s="54">
        <v>72.200999999999993</v>
      </c>
      <c r="D49" s="55">
        <v>12.0114</v>
      </c>
      <c r="E49" s="55">
        <v>0</v>
      </c>
      <c r="F49" s="55">
        <v>3.9943332700000003</v>
      </c>
      <c r="G49" s="55">
        <v>0</v>
      </c>
      <c r="H49" s="55">
        <v>11.283527000000001</v>
      </c>
      <c r="I49" s="55">
        <v>3.3057538399999999</v>
      </c>
      <c r="J49" s="55">
        <v>19.394611959999999</v>
      </c>
      <c r="K49" s="55">
        <v>0</v>
      </c>
      <c r="L49" s="55">
        <v>15.02945098</v>
      </c>
      <c r="M49" s="55">
        <v>12.854534900000001</v>
      </c>
      <c r="N49" s="55">
        <v>43.407488499999999</v>
      </c>
      <c r="O49" s="55">
        <v>2.73965082</v>
      </c>
      <c r="P49" s="54">
        <v>17.091808189999998</v>
      </c>
      <c r="Q49" s="55">
        <v>35.057898989999998</v>
      </c>
      <c r="R49" s="56">
        <v>21.8237737</v>
      </c>
    </row>
    <row r="50" spans="1:18">
      <c r="A50" s="59" t="s">
        <v>89</v>
      </c>
      <c r="B50" s="63" t="s">
        <v>90</v>
      </c>
      <c r="C50" s="54">
        <v>72.200999999999993</v>
      </c>
      <c r="D50" s="55">
        <v>12.0114</v>
      </c>
      <c r="E50" s="55">
        <v>0</v>
      </c>
      <c r="F50" s="55">
        <v>3.9943332700000003</v>
      </c>
      <c r="G50" s="55">
        <v>0</v>
      </c>
      <c r="H50" s="55">
        <v>11.283527000000001</v>
      </c>
      <c r="I50" s="55">
        <v>3.3057538399999999</v>
      </c>
      <c r="J50" s="55">
        <v>6.7855889599999992</v>
      </c>
      <c r="K50" s="55">
        <v>0</v>
      </c>
      <c r="L50" s="55">
        <v>15.02945098</v>
      </c>
      <c r="M50" s="55">
        <v>12.854534900000001</v>
      </c>
      <c r="N50" s="55">
        <v>43.407488499999999</v>
      </c>
      <c r="O50" s="55">
        <v>2.73965082</v>
      </c>
      <c r="P50" s="54">
        <v>17.091808189999998</v>
      </c>
      <c r="Q50" s="55">
        <v>29.97520119</v>
      </c>
      <c r="R50" s="56">
        <v>19.2857737</v>
      </c>
    </row>
    <row r="51" spans="1:18">
      <c r="A51" s="59" t="s">
        <v>91</v>
      </c>
      <c r="B51" s="63" t="s">
        <v>92</v>
      </c>
      <c r="C51" s="54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12.609023000000001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4">
        <v>0</v>
      </c>
      <c r="Q51" s="55">
        <v>5.0826978</v>
      </c>
      <c r="R51" s="56">
        <v>2.5379999999999998</v>
      </c>
    </row>
    <row r="52" spans="1:18">
      <c r="A52" s="57" t="s">
        <v>93</v>
      </c>
      <c r="B52" s="58" t="s">
        <v>94</v>
      </c>
      <c r="C52" s="54">
        <v>611.39048452000009</v>
      </c>
      <c r="D52" s="55">
        <v>744.93456277999996</v>
      </c>
      <c r="E52" s="55">
        <v>765.26391659000001</v>
      </c>
      <c r="F52" s="55">
        <v>1531.2606383399998</v>
      </c>
      <c r="G52" s="55">
        <v>350.91842043000003</v>
      </c>
      <c r="H52" s="55">
        <v>655.60278406999987</v>
      </c>
      <c r="I52" s="55">
        <v>517.39140342999997</v>
      </c>
      <c r="J52" s="55">
        <v>1165.5565730399999</v>
      </c>
      <c r="K52" s="55">
        <v>476.33580320999999</v>
      </c>
      <c r="L52" s="55">
        <v>705.47813022000003</v>
      </c>
      <c r="M52" s="55">
        <v>550.34580255000003</v>
      </c>
      <c r="N52" s="55">
        <v>1332.6820615399999</v>
      </c>
      <c r="O52" s="55">
        <v>394.17901455999998</v>
      </c>
      <c r="P52" s="54">
        <v>560.31410957999992</v>
      </c>
      <c r="Q52" s="55">
        <v>666.93131917999995</v>
      </c>
      <c r="R52" s="56">
        <v>860.78521488999991</v>
      </c>
    </row>
    <row r="53" spans="1:18">
      <c r="A53" s="59" t="s">
        <v>95</v>
      </c>
      <c r="B53" s="63" t="s">
        <v>90</v>
      </c>
      <c r="C53" s="54">
        <v>5.3466170000000002</v>
      </c>
      <c r="D53" s="55">
        <v>4.3036202300000008</v>
      </c>
      <c r="E53" s="55">
        <v>2.6734712099999998</v>
      </c>
      <c r="F53" s="55">
        <v>60.453845739999998</v>
      </c>
      <c r="G53" s="55">
        <v>0</v>
      </c>
      <c r="H53" s="55">
        <v>0</v>
      </c>
      <c r="I53" s="55">
        <v>0</v>
      </c>
      <c r="J53" s="55">
        <v>9.4099319700000006</v>
      </c>
      <c r="K53" s="55">
        <v>0</v>
      </c>
      <c r="L53" s="55">
        <v>0</v>
      </c>
      <c r="M53" s="55">
        <v>0</v>
      </c>
      <c r="N53" s="55">
        <v>10.70447177</v>
      </c>
      <c r="O53" s="55">
        <v>0</v>
      </c>
      <c r="P53" s="54">
        <v>0</v>
      </c>
      <c r="Q53" s="55">
        <v>0</v>
      </c>
      <c r="R53" s="56">
        <v>6.9299949999999999</v>
      </c>
    </row>
    <row r="54" spans="1:18">
      <c r="A54" s="59" t="s">
        <v>96</v>
      </c>
      <c r="B54" s="63" t="s">
        <v>92</v>
      </c>
      <c r="C54" s="54">
        <v>606.04386752000005</v>
      </c>
      <c r="D54" s="55">
        <v>740.63094254999999</v>
      </c>
      <c r="E54" s="55">
        <v>762.59044538000001</v>
      </c>
      <c r="F54" s="55">
        <v>1470.8067925999999</v>
      </c>
      <c r="G54" s="55">
        <v>350.91842043000003</v>
      </c>
      <c r="H54" s="55">
        <v>655.60278406999987</v>
      </c>
      <c r="I54" s="55">
        <v>517.39140342999997</v>
      </c>
      <c r="J54" s="55">
        <v>1156.14664107</v>
      </c>
      <c r="K54" s="55">
        <v>476.33580320999999</v>
      </c>
      <c r="L54" s="55">
        <v>705.47813022000003</v>
      </c>
      <c r="M54" s="55">
        <v>550.34580255000003</v>
      </c>
      <c r="N54" s="55">
        <v>1321.9775897699999</v>
      </c>
      <c r="O54" s="55">
        <v>394.17901455999998</v>
      </c>
      <c r="P54" s="54">
        <v>560.31410957999992</v>
      </c>
      <c r="Q54" s="55">
        <v>666.93131917999995</v>
      </c>
      <c r="R54" s="56">
        <v>853.85521988999994</v>
      </c>
    </row>
    <row r="55" spans="1:18">
      <c r="A55" s="57" t="s">
        <v>97</v>
      </c>
      <c r="B55" s="58" t="s">
        <v>98</v>
      </c>
      <c r="C55" s="54">
        <v>2.6724746800000503</v>
      </c>
      <c r="D55" s="55">
        <v>13.128799999999956</v>
      </c>
      <c r="E55" s="55">
        <v>8.2223396000003959</v>
      </c>
      <c r="F55" s="55">
        <v>7.7582843999998659</v>
      </c>
      <c r="G55" s="55">
        <v>8.0436157999999978</v>
      </c>
      <c r="H55" s="55">
        <v>10.63660845000004</v>
      </c>
      <c r="I55" s="55">
        <v>10.595232349999776</v>
      </c>
      <c r="J55" s="55">
        <v>8.0750564999997323</v>
      </c>
      <c r="K55" s="55">
        <v>5.2999999999997272</v>
      </c>
      <c r="L55" s="55">
        <v>16.525947300000098</v>
      </c>
      <c r="M55" s="55">
        <v>9.9903244000002189</v>
      </c>
      <c r="N55" s="55">
        <v>17.46081330000013</v>
      </c>
      <c r="O55" s="55">
        <v>13.211764400000277</v>
      </c>
      <c r="P55" s="54">
        <v>3.4304135000002134</v>
      </c>
      <c r="Q55" s="55">
        <v>16.299818060000007</v>
      </c>
      <c r="R55" s="56">
        <v>9.7559370299999841</v>
      </c>
    </row>
    <row r="56" spans="1:18">
      <c r="A56" s="59" t="s">
        <v>99</v>
      </c>
      <c r="B56" s="63" t="s">
        <v>90</v>
      </c>
      <c r="C56" s="54">
        <v>2.6724746800000503</v>
      </c>
      <c r="D56" s="55">
        <v>13.128799999999956</v>
      </c>
      <c r="E56" s="55">
        <v>8.2223396000003959</v>
      </c>
      <c r="F56" s="55">
        <v>7.7582843999998659</v>
      </c>
      <c r="G56" s="55">
        <v>8.0436157999999978</v>
      </c>
      <c r="H56" s="55">
        <v>10.63660845000004</v>
      </c>
      <c r="I56" s="55">
        <v>10.595232350000003</v>
      </c>
      <c r="J56" s="55">
        <v>8.0750564999997323</v>
      </c>
      <c r="K56" s="55">
        <v>5.2999999999999545</v>
      </c>
      <c r="L56" s="55">
        <v>16.525947300000098</v>
      </c>
      <c r="M56" s="55">
        <v>9.9903244000002189</v>
      </c>
      <c r="N56" s="55">
        <v>17.46081330000013</v>
      </c>
      <c r="O56" s="55">
        <v>13.21176440000005</v>
      </c>
      <c r="P56" s="54">
        <v>3.4304135000002134</v>
      </c>
      <c r="Q56" s="55">
        <v>16.299818060000007</v>
      </c>
      <c r="R56" s="56">
        <v>9.7559370299999841</v>
      </c>
    </row>
    <row r="57" spans="1:18">
      <c r="A57" s="59" t="s">
        <v>100</v>
      </c>
      <c r="B57" s="63" t="s">
        <v>92</v>
      </c>
      <c r="C57" s="54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4">
        <v>0</v>
      </c>
      <c r="Q57" s="55">
        <v>0</v>
      </c>
      <c r="R57" s="56">
        <v>0</v>
      </c>
    </row>
    <row r="58" spans="1:18">
      <c r="A58" s="52" t="s">
        <v>101</v>
      </c>
      <c r="B58" s="53" t="s">
        <v>102</v>
      </c>
      <c r="C58" s="54">
        <v>3053.1020153058912</v>
      </c>
      <c r="D58" s="55">
        <v>1892.7035492158907</v>
      </c>
      <c r="E58" s="55">
        <v>2201.5539802858912</v>
      </c>
      <c r="F58" s="55">
        <v>2053.0994804047637</v>
      </c>
      <c r="G58" s="55">
        <v>2512.6649746500007</v>
      </c>
      <c r="H58" s="55">
        <v>2188.4532334979995</v>
      </c>
      <c r="I58" s="55">
        <v>2855.4619691379999</v>
      </c>
      <c r="J58" s="55">
        <v>2892.8265543632547</v>
      </c>
      <c r="K58" s="55">
        <v>2841.8835953300008</v>
      </c>
      <c r="L58" s="55">
        <v>2533.6158419900003</v>
      </c>
      <c r="M58" s="55">
        <v>3172.9154039196656</v>
      </c>
      <c r="N58" s="55">
        <v>3313.4117722217843</v>
      </c>
      <c r="O58" s="55">
        <v>6231.4787858299997</v>
      </c>
      <c r="P58" s="54">
        <v>2904.9738373599994</v>
      </c>
      <c r="Q58" s="55">
        <v>2779.5256181699997</v>
      </c>
      <c r="R58" s="56">
        <v>3327.1934843153977</v>
      </c>
    </row>
    <row r="59" spans="1:18">
      <c r="A59" s="57" t="s">
        <v>103</v>
      </c>
      <c r="B59" s="58" t="s">
        <v>104</v>
      </c>
      <c r="C59" s="54">
        <v>1853.62507985</v>
      </c>
      <c r="D59" s="55">
        <v>617.37903819999997</v>
      </c>
      <c r="E59" s="55">
        <v>751.16034889000002</v>
      </c>
      <c r="F59" s="55">
        <v>544.60547679000001</v>
      </c>
      <c r="G59" s="55">
        <v>767.32789960000014</v>
      </c>
      <c r="H59" s="55">
        <v>527.89506582000001</v>
      </c>
      <c r="I59" s="55">
        <v>866.03737631999991</v>
      </c>
      <c r="J59" s="55">
        <v>750.30345429890906</v>
      </c>
      <c r="K59" s="55">
        <v>945.54324013000007</v>
      </c>
      <c r="L59" s="55">
        <v>644.64301969999997</v>
      </c>
      <c r="M59" s="55">
        <v>741.28856416262204</v>
      </c>
      <c r="N59" s="55">
        <v>674.09647495624017</v>
      </c>
      <c r="O59" s="55">
        <v>3933.0840459899996</v>
      </c>
      <c r="P59" s="54">
        <v>627.81644414999982</v>
      </c>
      <c r="Q59" s="55">
        <v>866.32856312000001</v>
      </c>
      <c r="R59" s="56">
        <v>683.46192754000003</v>
      </c>
    </row>
    <row r="60" spans="1:18">
      <c r="A60" s="59" t="s">
        <v>105</v>
      </c>
      <c r="B60" s="63" t="s">
        <v>106</v>
      </c>
      <c r="C60" s="54">
        <v>711.61744546</v>
      </c>
      <c r="D60" s="55">
        <v>473.48752130999998</v>
      </c>
      <c r="E60" s="55">
        <v>695.87843619</v>
      </c>
      <c r="F60" s="55">
        <v>461.51220673</v>
      </c>
      <c r="G60" s="55">
        <v>712.17563668000014</v>
      </c>
      <c r="H60" s="55">
        <v>458.56364047</v>
      </c>
      <c r="I60" s="55">
        <v>729.41515195999989</v>
      </c>
      <c r="J60" s="55">
        <v>773.84627123890903</v>
      </c>
      <c r="K60" s="55">
        <v>715.70323456999995</v>
      </c>
      <c r="L60" s="55">
        <v>452.15196778000001</v>
      </c>
      <c r="M60" s="55">
        <v>726.84066616262203</v>
      </c>
      <c r="N60" s="55">
        <v>522.35802923949495</v>
      </c>
      <c r="O60" s="55">
        <v>729.21558663999997</v>
      </c>
      <c r="P60" s="54">
        <v>446.76291020999992</v>
      </c>
      <c r="Q60" s="55">
        <v>750.21802966999996</v>
      </c>
      <c r="R60" s="56">
        <v>472.90184744000004</v>
      </c>
    </row>
    <row r="61" spans="1:18">
      <c r="A61" s="59" t="s">
        <v>107</v>
      </c>
      <c r="B61" s="61" t="s">
        <v>108</v>
      </c>
      <c r="C61" s="54">
        <v>141.76224999999999</v>
      </c>
      <c r="D61" s="55">
        <v>0</v>
      </c>
      <c r="E61" s="55">
        <v>142.84513770999999</v>
      </c>
      <c r="F61" s="55">
        <v>0.88380258</v>
      </c>
      <c r="G61" s="55">
        <v>150.91172</v>
      </c>
      <c r="H61" s="55">
        <v>0</v>
      </c>
      <c r="I61" s="55">
        <v>152.74258</v>
      </c>
      <c r="J61" s="55">
        <v>0.62305675000000005</v>
      </c>
      <c r="K61" s="55">
        <v>162.2313</v>
      </c>
      <c r="L61" s="55">
        <v>0</v>
      </c>
      <c r="M61" s="55">
        <v>162.63654</v>
      </c>
      <c r="N61" s="55">
        <v>0.10786595</v>
      </c>
      <c r="O61" s="55">
        <v>172.65360000000001</v>
      </c>
      <c r="P61" s="54">
        <v>0</v>
      </c>
      <c r="Q61" s="55">
        <v>173.86670000000001</v>
      </c>
      <c r="R61" s="56">
        <v>0</v>
      </c>
    </row>
    <row r="62" spans="1:18">
      <c r="A62" s="59" t="s">
        <v>109</v>
      </c>
      <c r="B62" s="61" t="s">
        <v>110</v>
      </c>
      <c r="C62" s="54">
        <v>569.85519546</v>
      </c>
      <c r="D62" s="55">
        <v>473.48752130999998</v>
      </c>
      <c r="E62" s="55">
        <v>553.03329847999998</v>
      </c>
      <c r="F62" s="55">
        <v>460.62840414999999</v>
      </c>
      <c r="G62" s="55">
        <v>561.26391668000008</v>
      </c>
      <c r="H62" s="55">
        <v>458.56364047</v>
      </c>
      <c r="I62" s="55">
        <v>576.67257195999991</v>
      </c>
      <c r="J62" s="55">
        <v>773.22321448890898</v>
      </c>
      <c r="K62" s="55">
        <v>553.47193456999992</v>
      </c>
      <c r="L62" s="55">
        <v>452.15196778000001</v>
      </c>
      <c r="M62" s="55">
        <v>564.20412616262206</v>
      </c>
      <c r="N62" s="55">
        <v>522.25016328949494</v>
      </c>
      <c r="O62" s="55">
        <v>556.56198663999999</v>
      </c>
      <c r="P62" s="54">
        <v>446.76291020999992</v>
      </c>
      <c r="Q62" s="55">
        <v>576.35132966999993</v>
      </c>
      <c r="R62" s="56">
        <v>472.90184744000004</v>
      </c>
    </row>
    <row r="63" spans="1:18">
      <c r="A63" s="59" t="s">
        <v>111</v>
      </c>
      <c r="B63" s="61" t="s">
        <v>98</v>
      </c>
      <c r="C63" s="54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4">
        <v>0</v>
      </c>
      <c r="Q63" s="55">
        <v>0</v>
      </c>
      <c r="R63" s="56">
        <v>0</v>
      </c>
    </row>
    <row r="64" spans="1:18">
      <c r="A64" s="59" t="s">
        <v>112</v>
      </c>
      <c r="B64" s="60" t="s">
        <v>113</v>
      </c>
      <c r="C64" s="54">
        <v>1000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3033.2750434199997</v>
      </c>
      <c r="P64" s="54">
        <v>0</v>
      </c>
      <c r="Q64" s="55">
        <v>0</v>
      </c>
      <c r="R64" s="56">
        <v>0</v>
      </c>
    </row>
    <row r="65" spans="1:18">
      <c r="A65" s="59" t="s">
        <v>114</v>
      </c>
      <c r="B65" s="60" t="s">
        <v>115</v>
      </c>
      <c r="C65" s="54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4">
        <v>0</v>
      </c>
      <c r="Q65" s="55">
        <v>0</v>
      </c>
      <c r="R65" s="56">
        <v>0</v>
      </c>
    </row>
    <row r="66" spans="1:18">
      <c r="A66" s="59" t="s">
        <v>116</v>
      </c>
      <c r="B66" s="60" t="s">
        <v>117</v>
      </c>
      <c r="C66" s="54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4">
        <v>0</v>
      </c>
      <c r="Q66" s="55">
        <v>0</v>
      </c>
      <c r="R66" s="56">
        <v>0</v>
      </c>
    </row>
    <row r="67" spans="1:18">
      <c r="A67" s="59" t="s">
        <v>118</v>
      </c>
      <c r="B67" s="60" t="s">
        <v>119</v>
      </c>
      <c r="C67" s="54">
        <v>142.00763438999999</v>
      </c>
      <c r="D67" s="55">
        <v>143.89151688999996</v>
      </c>
      <c r="E67" s="55">
        <v>55.281912699999999</v>
      </c>
      <c r="F67" s="55">
        <v>83.093270059999981</v>
      </c>
      <c r="G67" s="55">
        <v>55.152262919999998</v>
      </c>
      <c r="H67" s="55">
        <v>69.331425350000032</v>
      </c>
      <c r="I67" s="55">
        <v>136.62222436000002</v>
      </c>
      <c r="J67" s="55">
        <v>-23.542816940000002</v>
      </c>
      <c r="K67" s="55">
        <v>229.84000556000001</v>
      </c>
      <c r="L67" s="55">
        <v>192.49105191999996</v>
      </c>
      <c r="M67" s="55">
        <v>14.447897999999995</v>
      </c>
      <c r="N67" s="55">
        <v>151.73844571674525</v>
      </c>
      <c r="O67" s="55">
        <v>170.59341592999999</v>
      </c>
      <c r="P67" s="54">
        <v>181.05353393999997</v>
      </c>
      <c r="Q67" s="55">
        <v>116.11053345000006</v>
      </c>
      <c r="R67" s="56">
        <v>210.56008010000002</v>
      </c>
    </row>
    <row r="68" spans="1:18">
      <c r="A68" s="59" t="s">
        <v>120</v>
      </c>
      <c r="B68" s="60" t="s">
        <v>121</v>
      </c>
      <c r="C68" s="54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4">
        <v>0</v>
      </c>
      <c r="Q68" s="55">
        <v>0</v>
      </c>
      <c r="R68" s="56">
        <v>0</v>
      </c>
    </row>
    <row r="69" spans="1:18">
      <c r="A69" s="57" t="s">
        <v>122</v>
      </c>
      <c r="B69" s="58" t="s">
        <v>123</v>
      </c>
      <c r="C69" s="54">
        <v>760.21343968000019</v>
      </c>
      <c r="D69" s="55">
        <v>847.30535975999999</v>
      </c>
      <c r="E69" s="55">
        <v>928.15615772000001</v>
      </c>
      <c r="F69" s="55">
        <v>1139.4044824599998</v>
      </c>
      <c r="G69" s="55">
        <v>889.43665007000004</v>
      </c>
      <c r="H69" s="55">
        <v>887.32727305799972</v>
      </c>
      <c r="I69" s="55">
        <v>895.7285862399998</v>
      </c>
      <c r="J69" s="55">
        <v>1408.1258851264361</v>
      </c>
      <c r="K69" s="55">
        <v>1139.8925630200006</v>
      </c>
      <c r="L69" s="55">
        <v>1199.73389236</v>
      </c>
      <c r="M69" s="55">
        <v>1706.7533182456348</v>
      </c>
      <c r="N69" s="55">
        <v>1846.2039751736986</v>
      </c>
      <c r="O69" s="55">
        <v>1442.8504589300003</v>
      </c>
      <c r="P69" s="54">
        <v>1466.3805629999997</v>
      </c>
      <c r="Q69" s="55">
        <v>1346.1532173599999</v>
      </c>
      <c r="R69" s="56">
        <v>1528.180779233398</v>
      </c>
    </row>
    <row r="70" spans="1:18">
      <c r="A70" s="59" t="s">
        <v>124</v>
      </c>
      <c r="B70" s="60" t="s">
        <v>125</v>
      </c>
      <c r="C70" s="54">
        <v>158.96675555000004</v>
      </c>
      <c r="D70" s="55">
        <v>177.36904296</v>
      </c>
      <c r="E70" s="55">
        <v>170.09079966000002</v>
      </c>
      <c r="F70" s="55">
        <v>207.74271767999997</v>
      </c>
      <c r="G70" s="55">
        <v>158.86450198</v>
      </c>
      <c r="H70" s="55">
        <v>189.47081616999998</v>
      </c>
      <c r="I70" s="55">
        <v>126.14405241</v>
      </c>
      <c r="J70" s="55">
        <v>180.02792491</v>
      </c>
      <c r="K70" s="55">
        <v>226.12179789000001</v>
      </c>
      <c r="L70" s="55">
        <v>342.60304912999999</v>
      </c>
      <c r="M70" s="55">
        <v>197.29010946999998</v>
      </c>
      <c r="N70" s="55">
        <v>250.92121775000004</v>
      </c>
      <c r="O70" s="55">
        <v>471.77879795999996</v>
      </c>
      <c r="P70" s="54">
        <v>465.77706624000001</v>
      </c>
      <c r="Q70" s="55">
        <v>550.93133420999993</v>
      </c>
      <c r="R70" s="56">
        <v>467.40031659000005</v>
      </c>
    </row>
    <row r="71" spans="1:18">
      <c r="A71" s="59" t="s">
        <v>126</v>
      </c>
      <c r="B71" s="60" t="s">
        <v>127</v>
      </c>
      <c r="C71" s="54">
        <v>445.91616143000005</v>
      </c>
      <c r="D71" s="55">
        <v>531.66996167000002</v>
      </c>
      <c r="E71" s="55">
        <v>552.76801607000004</v>
      </c>
      <c r="F71" s="55">
        <v>572.98596762</v>
      </c>
      <c r="G71" s="55">
        <v>584.89167780000002</v>
      </c>
      <c r="H71" s="55">
        <v>581.02234322999982</v>
      </c>
      <c r="I71" s="55">
        <v>539.67451273999984</v>
      </c>
      <c r="J71" s="55">
        <v>1029.0011975999998</v>
      </c>
      <c r="K71" s="55">
        <v>712.24924733000046</v>
      </c>
      <c r="L71" s="55">
        <v>773.75764760000004</v>
      </c>
      <c r="M71" s="55">
        <v>1313.5488330399996</v>
      </c>
      <c r="N71" s="55">
        <v>1359.7715331000002</v>
      </c>
      <c r="O71" s="55">
        <v>957.69994347000022</v>
      </c>
      <c r="P71" s="54">
        <v>990.39825076999989</v>
      </c>
      <c r="Q71" s="55">
        <v>774.27686102999974</v>
      </c>
      <c r="R71" s="56">
        <v>1040.5192387033978</v>
      </c>
    </row>
    <row r="72" spans="1:18">
      <c r="A72" s="59" t="s">
        <v>128</v>
      </c>
      <c r="B72" s="60" t="s">
        <v>129</v>
      </c>
      <c r="C72" s="54">
        <v>13.071185319999998</v>
      </c>
      <c r="D72" s="55">
        <v>8.6989400000000003</v>
      </c>
      <c r="E72" s="55">
        <v>43.238875239999999</v>
      </c>
      <c r="F72" s="55">
        <v>217.98444788999998</v>
      </c>
      <c r="G72" s="55">
        <v>8.5905437199999994</v>
      </c>
      <c r="H72" s="55">
        <v>2.8802740600000001</v>
      </c>
      <c r="I72" s="55">
        <v>9.44461963</v>
      </c>
      <c r="J72" s="55">
        <v>27.559438879999995</v>
      </c>
      <c r="K72" s="55">
        <v>17.89363805</v>
      </c>
      <c r="L72" s="55">
        <v>9.2491951799999974</v>
      </c>
      <c r="M72" s="55">
        <v>10.1674466</v>
      </c>
      <c r="N72" s="55">
        <v>23.145295229999999</v>
      </c>
      <c r="O72" s="55">
        <v>13.371717500000001</v>
      </c>
      <c r="P72" s="54">
        <v>10.205245989999998</v>
      </c>
      <c r="Q72" s="55">
        <v>20.945022119999997</v>
      </c>
      <c r="R72" s="56">
        <v>20.261223940000001</v>
      </c>
    </row>
    <row r="73" spans="1:18">
      <c r="A73" s="59" t="s">
        <v>130</v>
      </c>
      <c r="B73" s="60" t="s">
        <v>131</v>
      </c>
      <c r="C73" s="54">
        <v>142.25933738000003</v>
      </c>
      <c r="D73" s="55">
        <v>129.56741513</v>
      </c>
      <c r="E73" s="55">
        <v>162.05846675000001</v>
      </c>
      <c r="F73" s="55">
        <v>140.69134927000002</v>
      </c>
      <c r="G73" s="55">
        <v>137.08992657000002</v>
      </c>
      <c r="H73" s="55">
        <v>113.953839598</v>
      </c>
      <c r="I73" s="55">
        <v>220.46540145999998</v>
      </c>
      <c r="J73" s="55">
        <v>171.53732373643638</v>
      </c>
      <c r="K73" s="55">
        <v>183.62787974999998</v>
      </c>
      <c r="L73" s="55">
        <v>74.124000450000011</v>
      </c>
      <c r="M73" s="55">
        <v>185.74692913563501</v>
      </c>
      <c r="N73" s="55">
        <v>212.36592909369833</v>
      </c>
      <c r="O73" s="55">
        <v>0</v>
      </c>
      <c r="P73" s="54">
        <v>0</v>
      </c>
      <c r="Q73" s="55">
        <v>0</v>
      </c>
      <c r="R73" s="56">
        <v>0</v>
      </c>
    </row>
    <row r="74" spans="1:18">
      <c r="A74" s="57" t="s">
        <v>132</v>
      </c>
      <c r="B74" s="58" t="s">
        <v>133</v>
      </c>
      <c r="C74" s="54">
        <v>114.41326098000002</v>
      </c>
      <c r="D74" s="55">
        <v>111.22175288999999</v>
      </c>
      <c r="E74" s="55">
        <v>172.69305695</v>
      </c>
      <c r="F74" s="55">
        <v>125.36192636000001</v>
      </c>
      <c r="G74" s="55">
        <v>185.16013492000002</v>
      </c>
      <c r="H74" s="55">
        <v>280.27688468999997</v>
      </c>
      <c r="I74" s="55">
        <v>242.86018798000003</v>
      </c>
      <c r="J74" s="55">
        <v>171.35473670000002</v>
      </c>
      <c r="K74" s="55">
        <v>172.97459557000008</v>
      </c>
      <c r="L74" s="55">
        <v>218.77848569</v>
      </c>
      <c r="M74" s="55">
        <v>199.22641372000004</v>
      </c>
      <c r="N74" s="55">
        <v>241.21226682000005</v>
      </c>
      <c r="O74" s="55">
        <v>249.14766143</v>
      </c>
      <c r="P74" s="54">
        <v>239.44521371000002</v>
      </c>
      <c r="Q74" s="55">
        <v>223.35160822</v>
      </c>
      <c r="R74" s="56">
        <v>280.68016101000006</v>
      </c>
    </row>
    <row r="75" spans="1:18">
      <c r="A75" s="57" t="s">
        <v>134</v>
      </c>
      <c r="B75" s="58" t="s">
        <v>135</v>
      </c>
      <c r="C75" s="54">
        <v>324.85023479589091</v>
      </c>
      <c r="D75" s="55">
        <v>316.7973983658909</v>
      </c>
      <c r="E75" s="55">
        <v>349.54441672589087</v>
      </c>
      <c r="F75" s="55">
        <v>243.72759479476366</v>
      </c>
      <c r="G75" s="55">
        <v>670.74029006000001</v>
      </c>
      <c r="H75" s="55">
        <v>492.95400992999993</v>
      </c>
      <c r="I75" s="55">
        <v>850.83581859799983</v>
      </c>
      <c r="J75" s="55">
        <v>563.04247823790934</v>
      </c>
      <c r="K75" s="55">
        <v>583.47319660999995</v>
      </c>
      <c r="L75" s="55">
        <v>470.46044424000002</v>
      </c>
      <c r="M75" s="55">
        <v>525.64710779140887</v>
      </c>
      <c r="N75" s="55">
        <v>551.8990552718459</v>
      </c>
      <c r="O75" s="55">
        <v>606.37811245</v>
      </c>
      <c r="P75" s="54">
        <v>571.31310946999997</v>
      </c>
      <c r="Q75" s="55">
        <v>343.67372243999984</v>
      </c>
      <c r="R75" s="56">
        <v>834.85210950199996</v>
      </c>
    </row>
    <row r="76" spans="1:18">
      <c r="A76" s="59" t="s">
        <v>136</v>
      </c>
      <c r="B76" s="63" t="s">
        <v>90</v>
      </c>
      <c r="C76" s="54">
        <v>226.80833308000001</v>
      </c>
      <c r="D76" s="55">
        <v>218.75549665</v>
      </c>
      <c r="E76" s="55">
        <v>251.50251500999997</v>
      </c>
      <c r="F76" s="55">
        <v>144.01738774654552</v>
      </c>
      <c r="G76" s="55">
        <v>419.64029005999993</v>
      </c>
      <c r="H76" s="55">
        <v>227.52852068999999</v>
      </c>
      <c r="I76" s="55">
        <v>560.20483127999989</v>
      </c>
      <c r="J76" s="55">
        <v>240.32143006090911</v>
      </c>
      <c r="K76" s="55">
        <v>266.06555594999998</v>
      </c>
      <c r="L76" s="55">
        <v>143.46738286999999</v>
      </c>
      <c r="M76" s="55">
        <v>171.22118888140886</v>
      </c>
      <c r="N76" s="55">
        <v>202.9143044418459</v>
      </c>
      <c r="O76" s="55">
        <v>260.38374888999999</v>
      </c>
      <c r="P76" s="54">
        <v>214.31335275999999</v>
      </c>
      <c r="Q76" s="55">
        <v>-25.475492650000049</v>
      </c>
      <c r="R76" s="56">
        <v>450.33258383199995</v>
      </c>
    </row>
    <row r="77" spans="1:18">
      <c r="A77" s="59" t="s">
        <v>326</v>
      </c>
      <c r="B77" s="63" t="s">
        <v>325</v>
      </c>
      <c r="C77" s="54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0.16</v>
      </c>
      <c r="P77" s="54">
        <v>0.11</v>
      </c>
      <c r="Q77" s="55">
        <v>0</v>
      </c>
      <c r="R77" s="56">
        <v>7.0000000000000007E-2</v>
      </c>
    </row>
    <row r="78" spans="1:18">
      <c r="A78" s="59" t="s">
        <v>324</v>
      </c>
      <c r="B78" s="63" t="s">
        <v>323</v>
      </c>
      <c r="C78" s="54">
        <v>226.80833308000001</v>
      </c>
      <c r="D78" s="55">
        <v>218.75549665</v>
      </c>
      <c r="E78" s="55">
        <v>251.50251500999997</v>
      </c>
      <c r="F78" s="55">
        <v>144.01738774654552</v>
      </c>
      <c r="G78" s="55">
        <v>419.64029005999993</v>
      </c>
      <c r="H78" s="55">
        <v>227.52852068999999</v>
      </c>
      <c r="I78" s="55">
        <v>560.20483127999989</v>
      </c>
      <c r="J78" s="55">
        <v>240.32143006090911</v>
      </c>
      <c r="K78" s="55">
        <v>266.06555594999998</v>
      </c>
      <c r="L78" s="55">
        <v>143.46738286999999</v>
      </c>
      <c r="M78" s="55">
        <v>171.22118888140886</v>
      </c>
      <c r="N78" s="55">
        <v>202.9143044418459</v>
      </c>
      <c r="O78" s="55">
        <v>260.22374889000002</v>
      </c>
      <c r="P78" s="54">
        <v>214.20335275999997</v>
      </c>
      <c r="Q78" s="55">
        <v>-25.475492650000049</v>
      </c>
      <c r="R78" s="56">
        <v>450.26258383200002</v>
      </c>
    </row>
    <row r="79" spans="1:18">
      <c r="A79" s="59" t="s">
        <v>137</v>
      </c>
      <c r="B79" s="63" t="s">
        <v>92</v>
      </c>
      <c r="C79" s="54">
        <v>98.041901715890916</v>
      </c>
      <c r="D79" s="55">
        <v>98.041901715890901</v>
      </c>
      <c r="E79" s="55">
        <v>98.041901715890873</v>
      </c>
      <c r="F79" s="55">
        <v>99.710207048218152</v>
      </c>
      <c r="G79" s="55">
        <v>251.10000000000002</v>
      </c>
      <c r="H79" s="55">
        <v>265.42548923999993</v>
      </c>
      <c r="I79" s="55">
        <v>290.63098731799994</v>
      </c>
      <c r="J79" s="55">
        <v>322.72104817700017</v>
      </c>
      <c r="K79" s="55">
        <v>317.40764065999997</v>
      </c>
      <c r="L79" s="55">
        <v>326.99306137000002</v>
      </c>
      <c r="M79" s="55">
        <v>354.42591891000001</v>
      </c>
      <c r="N79" s="55">
        <v>348.98475083</v>
      </c>
      <c r="O79" s="55">
        <v>345.99436356000001</v>
      </c>
      <c r="P79" s="54">
        <v>356.99975670999993</v>
      </c>
      <c r="Q79" s="55">
        <v>369.14921508999987</v>
      </c>
      <c r="R79" s="56">
        <v>384.51952567000001</v>
      </c>
    </row>
    <row r="80" spans="1:18" ht="27">
      <c r="A80" s="57" t="s">
        <v>138</v>
      </c>
      <c r="B80" s="64" t="s">
        <v>139</v>
      </c>
      <c r="C80" s="54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1.8507029999999997E-2</v>
      </c>
      <c r="P80" s="54">
        <v>1.8507029999999997E-2</v>
      </c>
      <c r="Q80" s="55">
        <v>1.8507029999999997E-2</v>
      </c>
      <c r="R80" s="56">
        <v>1.8507029999999997E-2</v>
      </c>
    </row>
    <row r="81" spans="1:18">
      <c r="A81" s="59" t="s">
        <v>140</v>
      </c>
      <c r="B81" s="60" t="s">
        <v>141</v>
      </c>
      <c r="C81" s="54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4">
        <v>0</v>
      </c>
      <c r="Q81" s="55">
        <v>0</v>
      </c>
      <c r="R81" s="56">
        <v>0</v>
      </c>
    </row>
    <row r="82" spans="1:18">
      <c r="A82" s="59" t="s">
        <v>142</v>
      </c>
      <c r="B82" s="61" t="s">
        <v>143</v>
      </c>
      <c r="C82" s="54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4">
        <v>0</v>
      </c>
      <c r="Q82" s="55">
        <v>0</v>
      </c>
      <c r="R82" s="56">
        <v>0</v>
      </c>
    </row>
    <row r="83" spans="1:18">
      <c r="A83" s="59" t="s">
        <v>144</v>
      </c>
      <c r="B83" s="61" t="s">
        <v>145</v>
      </c>
      <c r="C83" s="54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4">
        <v>0</v>
      </c>
      <c r="Q83" s="55">
        <v>0</v>
      </c>
      <c r="R83" s="56">
        <v>0</v>
      </c>
    </row>
    <row r="84" spans="1:18">
      <c r="A84" s="59" t="s">
        <v>146</v>
      </c>
      <c r="B84" s="60" t="s">
        <v>147</v>
      </c>
      <c r="C84" s="54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4">
        <v>0</v>
      </c>
      <c r="Q84" s="55">
        <v>0</v>
      </c>
      <c r="R84" s="56">
        <v>0</v>
      </c>
    </row>
    <row r="85" spans="1:18">
      <c r="A85" s="59" t="s">
        <v>148</v>
      </c>
      <c r="B85" s="60" t="s">
        <v>149</v>
      </c>
      <c r="C85" s="54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1.8507029999999997E-2</v>
      </c>
      <c r="P85" s="54">
        <v>1.8507029999999997E-2</v>
      </c>
      <c r="Q85" s="55">
        <v>1.8507029999999997E-2</v>
      </c>
      <c r="R85" s="56">
        <v>1.8507029999999997E-2</v>
      </c>
    </row>
    <row r="86" spans="1:18">
      <c r="A86" s="4" t="s">
        <v>150</v>
      </c>
      <c r="B86" s="65" t="s">
        <v>151</v>
      </c>
      <c r="C86" s="66">
        <v>25919.054294308164</v>
      </c>
      <c r="D86" s="66">
        <v>36367.363467815681</v>
      </c>
      <c r="E86" s="66">
        <v>32607.430172026779</v>
      </c>
      <c r="F86" s="66">
        <v>54165.87466509216</v>
      </c>
      <c r="G86" s="66">
        <v>21687.586390244167</v>
      </c>
      <c r="H86" s="66">
        <v>34404.292571630278</v>
      </c>
      <c r="I86" s="66">
        <v>33669.452242836349</v>
      </c>
      <c r="J86" s="66">
        <v>57690.137198779594</v>
      </c>
      <c r="K86" s="66">
        <v>33475.693834304097</v>
      </c>
      <c r="L86" s="66">
        <v>40426.053716607326</v>
      </c>
      <c r="M86" s="66">
        <v>35914.888776872038</v>
      </c>
      <c r="N86" s="66">
        <v>66926.420341895471</v>
      </c>
      <c r="O86" s="66">
        <v>33595.431473334655</v>
      </c>
      <c r="P86" s="66">
        <v>47166.675721964333</v>
      </c>
      <c r="Q86" s="66">
        <v>37667.537792187679</v>
      </c>
      <c r="R86" s="67">
        <v>61528.530680781041</v>
      </c>
    </row>
    <row r="87" spans="1:18">
      <c r="A87" s="52" t="s">
        <v>152</v>
      </c>
      <c r="B87" s="53" t="s">
        <v>153</v>
      </c>
      <c r="C87" s="55">
        <v>14505.062446377775</v>
      </c>
      <c r="D87" s="55">
        <v>18341.911658720528</v>
      </c>
      <c r="E87" s="55">
        <v>15103.498096128653</v>
      </c>
      <c r="F87" s="55">
        <v>21150.543432365052</v>
      </c>
      <c r="G87" s="55">
        <v>13463.567245452417</v>
      </c>
      <c r="H87" s="55">
        <v>19544.507882658138</v>
      </c>
      <c r="I87" s="55">
        <v>16050.993683140188</v>
      </c>
      <c r="J87" s="55">
        <v>24328.023797630129</v>
      </c>
      <c r="K87" s="55">
        <v>18110.424169339352</v>
      </c>
      <c r="L87" s="55">
        <v>20343.849641878936</v>
      </c>
      <c r="M87" s="55">
        <v>18366.478139296258</v>
      </c>
      <c r="N87" s="55">
        <v>22640.321036529444</v>
      </c>
      <c r="O87" s="55">
        <v>20947.810916761282</v>
      </c>
      <c r="P87" s="55">
        <v>22323.63818636295</v>
      </c>
      <c r="Q87" s="55">
        <v>19768.970042731205</v>
      </c>
      <c r="R87" s="56">
        <v>25350.951307183524</v>
      </c>
    </row>
    <row r="88" spans="1:18">
      <c r="A88" s="59" t="s">
        <v>154</v>
      </c>
      <c r="B88" s="68" t="s">
        <v>155</v>
      </c>
      <c r="C88" s="55">
        <v>12890.692976457774</v>
      </c>
      <c r="D88" s="55">
        <v>16422.967293660528</v>
      </c>
      <c r="E88" s="55">
        <v>13282.253751778653</v>
      </c>
      <c r="F88" s="55">
        <v>19045.501143645051</v>
      </c>
      <c r="G88" s="55">
        <v>11926.133523732418</v>
      </c>
      <c r="H88" s="55">
        <v>17061.654930808138</v>
      </c>
      <c r="I88" s="55">
        <v>14260.648153170188</v>
      </c>
      <c r="J88" s="55">
        <v>21205.106947220127</v>
      </c>
      <c r="K88" s="55">
        <v>16198.616564539354</v>
      </c>
      <c r="L88" s="55">
        <v>18062.208983768938</v>
      </c>
      <c r="M88" s="55">
        <v>15930.883184316259</v>
      </c>
      <c r="N88" s="55">
        <v>19280.907478019442</v>
      </c>
      <c r="O88" s="55">
        <v>18917.594174151283</v>
      </c>
      <c r="P88" s="55">
        <v>19734.73349019295</v>
      </c>
      <c r="Q88" s="55">
        <v>17257.142002221204</v>
      </c>
      <c r="R88" s="56">
        <v>22430.905607623521</v>
      </c>
    </row>
    <row r="89" spans="1:18">
      <c r="A89" s="59" t="s">
        <v>156</v>
      </c>
      <c r="B89" s="68" t="s">
        <v>157</v>
      </c>
      <c r="C89" s="55">
        <v>1614.3694699199998</v>
      </c>
      <c r="D89" s="55">
        <v>1918.9443650600001</v>
      </c>
      <c r="E89" s="55">
        <v>1821.2443443500001</v>
      </c>
      <c r="F89" s="55">
        <v>2105.0422887200002</v>
      </c>
      <c r="G89" s="55">
        <v>1537.4337217199995</v>
      </c>
      <c r="H89" s="55">
        <v>2482.8529518499995</v>
      </c>
      <c r="I89" s="55">
        <v>1790.3455299699999</v>
      </c>
      <c r="J89" s="55">
        <v>3122.9168504099998</v>
      </c>
      <c r="K89" s="55">
        <v>1911.8076047999994</v>
      </c>
      <c r="L89" s="55">
        <v>2281.64065811</v>
      </c>
      <c r="M89" s="55">
        <v>2435.5949549799998</v>
      </c>
      <c r="N89" s="55">
        <v>3359.4135585100003</v>
      </c>
      <c r="O89" s="55">
        <v>2030.2167426099995</v>
      </c>
      <c r="P89" s="55">
        <v>2588.9046961700001</v>
      </c>
      <c r="Q89" s="55">
        <v>2511.8280405100004</v>
      </c>
      <c r="R89" s="56">
        <v>2920.0456995599993</v>
      </c>
    </row>
    <row r="90" spans="1:18">
      <c r="A90" s="59" t="s">
        <v>158</v>
      </c>
      <c r="B90" s="60" t="s">
        <v>159</v>
      </c>
      <c r="C90" s="55">
        <v>1614.3694699199998</v>
      </c>
      <c r="D90" s="55">
        <v>1918.9443650600001</v>
      </c>
      <c r="E90" s="55">
        <v>1821.2443443500001</v>
      </c>
      <c r="F90" s="55">
        <v>2105.0422887200002</v>
      </c>
      <c r="G90" s="55">
        <v>1537.4337217199995</v>
      </c>
      <c r="H90" s="55">
        <v>2482.8529518499995</v>
      </c>
      <c r="I90" s="55">
        <v>1790.3455299699999</v>
      </c>
      <c r="J90" s="55">
        <v>3122.9168504099998</v>
      </c>
      <c r="K90" s="55">
        <v>1911.8076047999994</v>
      </c>
      <c r="L90" s="55">
        <v>2281.64065811</v>
      </c>
      <c r="M90" s="55">
        <v>2435.5949549799998</v>
      </c>
      <c r="N90" s="55">
        <v>3359.4135585100003</v>
      </c>
      <c r="O90" s="55">
        <v>2030.2167426099995</v>
      </c>
      <c r="P90" s="55">
        <v>2588.9046961700001</v>
      </c>
      <c r="Q90" s="55">
        <v>2511.8280405100004</v>
      </c>
      <c r="R90" s="56">
        <v>2920.0456995599993</v>
      </c>
    </row>
    <row r="91" spans="1:18">
      <c r="A91" s="59" t="s">
        <v>160</v>
      </c>
      <c r="B91" s="60" t="s">
        <v>161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6">
        <v>0</v>
      </c>
    </row>
    <row r="92" spans="1:18">
      <c r="A92" s="52" t="s">
        <v>162</v>
      </c>
      <c r="B92" s="53" t="s">
        <v>163</v>
      </c>
      <c r="C92" s="55">
        <v>4191.4582138689993</v>
      </c>
      <c r="D92" s="55">
        <v>5839.2175075967243</v>
      </c>
      <c r="E92" s="55">
        <v>5736.1799046040978</v>
      </c>
      <c r="F92" s="55">
        <v>9637.8165234627249</v>
      </c>
      <c r="G92" s="55">
        <v>2162.0749434019281</v>
      </c>
      <c r="H92" s="55">
        <v>4353.2048416616381</v>
      </c>
      <c r="I92" s="55">
        <v>4710.3647350104602</v>
      </c>
      <c r="J92" s="55">
        <v>9766.9795237837461</v>
      </c>
      <c r="K92" s="55">
        <v>3531.1957220137747</v>
      </c>
      <c r="L92" s="55">
        <v>5475.2227328603612</v>
      </c>
      <c r="M92" s="55">
        <v>5888.7851208757284</v>
      </c>
      <c r="N92" s="55">
        <v>11609.629411873337</v>
      </c>
      <c r="O92" s="55">
        <v>3697.7856075650429</v>
      </c>
      <c r="P92" s="55">
        <v>8674.1380562767117</v>
      </c>
      <c r="Q92" s="55">
        <v>6956.4962378148412</v>
      </c>
      <c r="R92" s="56">
        <v>10705.692110840841</v>
      </c>
    </row>
    <row r="93" spans="1:18">
      <c r="A93" s="52" t="s">
        <v>164</v>
      </c>
      <c r="B93" s="53" t="s">
        <v>165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6">
        <v>0</v>
      </c>
    </row>
    <row r="94" spans="1:18">
      <c r="A94" s="52" t="s">
        <v>166</v>
      </c>
      <c r="B94" s="53" t="s">
        <v>106</v>
      </c>
      <c r="C94" s="55">
        <v>4270.8286944553874</v>
      </c>
      <c r="D94" s="55">
        <v>5438.1506381744293</v>
      </c>
      <c r="E94" s="55">
        <v>4395.3090088800309</v>
      </c>
      <c r="F94" s="55">
        <v>6306.0270525411115</v>
      </c>
      <c r="G94" s="55">
        <v>3968.494988315821</v>
      </c>
      <c r="H94" s="55">
        <v>6889.353535131504</v>
      </c>
      <c r="I94" s="55">
        <v>5172.3821869256972</v>
      </c>
      <c r="J94" s="55">
        <v>6104.0778627043574</v>
      </c>
      <c r="K94" s="55">
        <v>4256.5395625209676</v>
      </c>
      <c r="L94" s="55">
        <v>8171.3051834580319</v>
      </c>
      <c r="M94" s="55">
        <v>5222.1460833407882</v>
      </c>
      <c r="N94" s="55">
        <v>8402.2424137383696</v>
      </c>
      <c r="O94" s="55">
        <v>4871.1613462683335</v>
      </c>
      <c r="P94" s="55">
        <v>8052.4864669646722</v>
      </c>
      <c r="Q94" s="55">
        <v>4856.3185844816308</v>
      </c>
      <c r="R94" s="56">
        <v>8070.919269066685</v>
      </c>
    </row>
    <row r="95" spans="1:18">
      <c r="A95" s="59" t="s">
        <v>167</v>
      </c>
      <c r="B95" s="68" t="s">
        <v>168</v>
      </c>
      <c r="C95" s="55">
        <v>1443.8284437099999</v>
      </c>
      <c r="D95" s="55">
        <v>1377.3432547800003</v>
      </c>
      <c r="E95" s="55">
        <v>1387.31849517</v>
      </c>
      <c r="F95" s="55">
        <v>1414.1931694399993</v>
      </c>
      <c r="G95" s="55">
        <v>1400.6414386600002</v>
      </c>
      <c r="H95" s="55">
        <v>1440.7840149999993</v>
      </c>
      <c r="I95" s="55">
        <v>1306.3342919300003</v>
      </c>
      <c r="J95" s="55">
        <v>1803.6494291699992</v>
      </c>
      <c r="K95" s="55">
        <v>1394.4410801599993</v>
      </c>
      <c r="L95" s="55">
        <v>2716.786994730001</v>
      </c>
      <c r="M95" s="55">
        <v>1339.8310936000025</v>
      </c>
      <c r="N95" s="55">
        <v>2871.4960203399983</v>
      </c>
      <c r="O95" s="55">
        <v>1337.6831559300008</v>
      </c>
      <c r="P95" s="55">
        <v>2938.2493450099987</v>
      </c>
      <c r="Q95" s="55">
        <v>1194.0833803800017</v>
      </c>
      <c r="R95" s="56">
        <v>2900.4405234699989</v>
      </c>
    </row>
    <row r="96" spans="1:18">
      <c r="A96" s="59" t="s">
        <v>169</v>
      </c>
      <c r="B96" s="68" t="s">
        <v>170</v>
      </c>
      <c r="C96" s="55">
        <v>1558.3540958811373</v>
      </c>
      <c r="D96" s="55">
        <v>2842.4846355901791</v>
      </c>
      <c r="E96" s="55">
        <v>1758.6717596257809</v>
      </c>
      <c r="F96" s="55">
        <v>3587.9977000168628</v>
      </c>
      <c r="G96" s="55">
        <v>1691.5041353758209</v>
      </c>
      <c r="H96" s="55">
        <v>4578.0656453215042</v>
      </c>
      <c r="I96" s="55">
        <v>3008.7307612356967</v>
      </c>
      <c r="J96" s="55">
        <v>3269.2142000243589</v>
      </c>
      <c r="K96" s="55">
        <v>1383.2964400309679</v>
      </c>
      <c r="L96" s="55">
        <v>4264.3283523580303</v>
      </c>
      <c r="M96" s="55">
        <v>3260.7533120907847</v>
      </c>
      <c r="N96" s="55">
        <v>4613.6603544283716</v>
      </c>
      <c r="O96" s="55">
        <v>2418.0040404683327</v>
      </c>
      <c r="P96" s="55">
        <v>4258.7137930246736</v>
      </c>
      <c r="Q96" s="55">
        <v>2774.6921704216288</v>
      </c>
      <c r="R96" s="56">
        <v>4359.5653486066858</v>
      </c>
    </row>
    <row r="97" spans="1:18">
      <c r="A97" s="59" t="s">
        <v>171</v>
      </c>
      <c r="B97" s="68" t="s">
        <v>172</v>
      </c>
      <c r="C97" s="55">
        <v>1268.6461548642501</v>
      </c>
      <c r="D97" s="55">
        <v>1218.32274780425</v>
      </c>
      <c r="E97" s="55">
        <v>1249.31875408425</v>
      </c>
      <c r="F97" s="55">
        <v>1303.8361830842498</v>
      </c>
      <c r="G97" s="55">
        <v>876.34941428000002</v>
      </c>
      <c r="H97" s="55">
        <v>870.50387481000007</v>
      </c>
      <c r="I97" s="55">
        <v>857.31713376000005</v>
      </c>
      <c r="J97" s="55">
        <v>1031.2142335100002</v>
      </c>
      <c r="K97" s="55">
        <v>1478.8020423299999</v>
      </c>
      <c r="L97" s="55">
        <v>1190.1898363700002</v>
      </c>
      <c r="M97" s="55">
        <v>621.56167765000009</v>
      </c>
      <c r="N97" s="55">
        <v>917.08603897</v>
      </c>
      <c r="O97" s="55">
        <v>1115.47414987</v>
      </c>
      <c r="P97" s="55">
        <v>855.52332892999993</v>
      </c>
      <c r="Q97" s="55">
        <v>887.54303368000001</v>
      </c>
      <c r="R97" s="56">
        <v>810.91339699000002</v>
      </c>
    </row>
    <row r="98" spans="1:18">
      <c r="A98" s="52" t="s">
        <v>173</v>
      </c>
      <c r="B98" s="53" t="s">
        <v>174</v>
      </c>
      <c r="C98" s="55">
        <v>15.209395000000001</v>
      </c>
      <c r="D98" s="55">
        <v>27.476285999999998</v>
      </c>
      <c r="E98" s="55">
        <v>40.815033</v>
      </c>
      <c r="F98" s="55">
        <v>1105.0558990699999</v>
      </c>
      <c r="G98" s="55">
        <v>21.497529</v>
      </c>
      <c r="H98" s="55">
        <v>325.50335222000001</v>
      </c>
      <c r="I98" s="55">
        <v>989.6769287599999</v>
      </c>
      <c r="J98" s="55">
        <v>3295.8094819299995</v>
      </c>
      <c r="K98" s="55">
        <v>1420.8917681</v>
      </c>
      <c r="L98" s="55">
        <v>2123.4630311999999</v>
      </c>
      <c r="M98" s="55">
        <v>1684.8419926699999</v>
      </c>
      <c r="N98" s="55">
        <v>3547.9787362099996</v>
      </c>
      <c r="O98" s="55">
        <v>581.03085172999999</v>
      </c>
      <c r="P98" s="55">
        <v>1187.18211013</v>
      </c>
      <c r="Q98" s="55">
        <v>1738.1117724000003</v>
      </c>
      <c r="R98" s="56">
        <v>3814.6531655800004</v>
      </c>
    </row>
    <row r="99" spans="1:18">
      <c r="A99" s="59" t="s">
        <v>175</v>
      </c>
      <c r="B99" s="68" t="s">
        <v>176</v>
      </c>
      <c r="C99" s="55">
        <v>15.209395000000001</v>
      </c>
      <c r="D99" s="55">
        <v>27.476285999999998</v>
      </c>
      <c r="E99" s="55">
        <v>20.815033</v>
      </c>
      <c r="F99" s="55">
        <v>19.81503</v>
      </c>
      <c r="G99" s="55">
        <v>21.497529</v>
      </c>
      <c r="H99" s="55">
        <v>21.766681999999999</v>
      </c>
      <c r="I99" s="55">
        <v>824.38639524999985</v>
      </c>
      <c r="J99" s="55">
        <v>2318.5433648099997</v>
      </c>
      <c r="K99" s="55">
        <v>1409.65518002</v>
      </c>
      <c r="L99" s="55">
        <v>2069.9906629900001</v>
      </c>
      <c r="M99" s="55">
        <v>1364.92042526</v>
      </c>
      <c r="N99" s="55">
        <v>2840.9956640199998</v>
      </c>
      <c r="O99" s="55">
        <v>540.11024639999994</v>
      </c>
      <c r="P99" s="55">
        <v>993.32679433999999</v>
      </c>
      <c r="Q99" s="55">
        <v>1616.1305012900002</v>
      </c>
      <c r="R99" s="56">
        <v>3336.3618197300002</v>
      </c>
    </row>
    <row r="100" spans="1:18">
      <c r="A100" s="59" t="s">
        <v>177</v>
      </c>
      <c r="B100" s="68" t="s">
        <v>178</v>
      </c>
      <c r="C100" s="55">
        <v>0</v>
      </c>
      <c r="D100" s="55">
        <v>0</v>
      </c>
      <c r="E100" s="55">
        <v>20</v>
      </c>
      <c r="F100" s="55">
        <v>1085.2408690699999</v>
      </c>
      <c r="G100" s="55">
        <v>0</v>
      </c>
      <c r="H100" s="55">
        <v>303.73667022000001</v>
      </c>
      <c r="I100" s="55">
        <v>165.29053351000002</v>
      </c>
      <c r="J100" s="55">
        <v>977.26611711999999</v>
      </c>
      <c r="K100" s="55">
        <v>11.236588080000001</v>
      </c>
      <c r="L100" s="55">
        <v>53.472368209999999</v>
      </c>
      <c r="M100" s="55">
        <v>319.92156740999997</v>
      </c>
      <c r="N100" s="55">
        <v>706.98307218999992</v>
      </c>
      <c r="O100" s="55">
        <v>40.920605330000001</v>
      </c>
      <c r="P100" s="55">
        <v>193.85531578999999</v>
      </c>
      <c r="Q100" s="55">
        <v>121.98127110999999</v>
      </c>
      <c r="R100" s="56">
        <v>478.29134585000003</v>
      </c>
    </row>
    <row r="101" spans="1:18">
      <c r="A101" s="59" t="s">
        <v>179</v>
      </c>
      <c r="B101" s="68" t="s">
        <v>180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6">
        <v>0</v>
      </c>
    </row>
    <row r="102" spans="1:18">
      <c r="A102" s="52" t="s">
        <v>181</v>
      </c>
      <c r="B102" s="53" t="s">
        <v>86</v>
      </c>
      <c r="C102" s="55">
        <v>1751.3460164899998</v>
      </c>
      <c r="D102" s="55">
        <v>1988.7764085299984</v>
      </c>
      <c r="E102" s="55">
        <v>2146.3210976400001</v>
      </c>
      <c r="F102" s="55">
        <v>4308.1165423800003</v>
      </c>
      <c r="G102" s="55">
        <v>1546.8918912200002</v>
      </c>
      <c r="H102" s="55">
        <v>1856.2668241910001</v>
      </c>
      <c r="I102" s="55">
        <v>2001.5850392900024</v>
      </c>
      <c r="J102" s="55">
        <v>3760.7143701601958</v>
      </c>
      <c r="K102" s="55">
        <v>1998.8879934900001</v>
      </c>
      <c r="L102" s="55">
        <v>2516.1171234599997</v>
      </c>
      <c r="M102" s="55">
        <v>1912.4516682499934</v>
      </c>
      <c r="N102" s="55">
        <v>3825.9061767400062</v>
      </c>
      <c r="O102" s="55">
        <v>1922.5286064599995</v>
      </c>
      <c r="P102" s="55">
        <v>3657.9301204099993</v>
      </c>
      <c r="Q102" s="55">
        <v>2340.3313004300003</v>
      </c>
      <c r="R102" s="56">
        <v>4826.7945389899996</v>
      </c>
    </row>
    <row r="103" spans="1:18">
      <c r="A103" s="57" t="s">
        <v>182</v>
      </c>
      <c r="B103" s="58" t="s">
        <v>183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6">
        <v>0</v>
      </c>
    </row>
    <row r="104" spans="1:18">
      <c r="A104" s="59" t="s">
        <v>184</v>
      </c>
      <c r="B104" s="60" t="s">
        <v>90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6">
        <v>0</v>
      </c>
    </row>
    <row r="105" spans="1:18">
      <c r="A105" s="59" t="s">
        <v>185</v>
      </c>
      <c r="B105" s="60" t="s">
        <v>92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6">
        <v>0</v>
      </c>
    </row>
    <row r="106" spans="1:18">
      <c r="A106" s="57" t="s">
        <v>186</v>
      </c>
      <c r="B106" s="58" t="s">
        <v>187</v>
      </c>
      <c r="C106" s="55">
        <v>50.613190359999997</v>
      </c>
      <c r="D106" s="55">
        <v>92.707897439999996</v>
      </c>
      <c r="E106" s="55">
        <v>210.30390735000003</v>
      </c>
      <c r="F106" s="55">
        <v>208.03763481999999</v>
      </c>
      <c r="G106" s="55">
        <v>60.197305919999998</v>
      </c>
      <c r="H106" s="55">
        <v>28.982413291</v>
      </c>
      <c r="I106" s="55">
        <v>52.196801389999997</v>
      </c>
      <c r="J106" s="55">
        <v>365.68765918999998</v>
      </c>
      <c r="K106" s="55">
        <v>34.413327690000003</v>
      </c>
      <c r="L106" s="55">
        <v>225.94480176000002</v>
      </c>
      <c r="M106" s="55">
        <v>37.375143669999993</v>
      </c>
      <c r="N106" s="55">
        <v>44.816417790000003</v>
      </c>
      <c r="O106" s="55">
        <v>59.273938720000004</v>
      </c>
      <c r="P106" s="55">
        <v>120.92199742</v>
      </c>
      <c r="Q106" s="55">
        <v>27.748638520000004</v>
      </c>
      <c r="R106" s="56">
        <v>107.21197089</v>
      </c>
    </row>
    <row r="107" spans="1:18">
      <c r="A107" s="59" t="s">
        <v>188</v>
      </c>
      <c r="B107" s="60" t="s">
        <v>90</v>
      </c>
      <c r="C107" s="55">
        <v>50.613190359999997</v>
      </c>
      <c r="D107" s="55">
        <v>92.707897439999996</v>
      </c>
      <c r="E107" s="55">
        <v>210.30390735000003</v>
      </c>
      <c r="F107" s="55">
        <v>208.03763481999999</v>
      </c>
      <c r="G107" s="55">
        <v>60.197305919999998</v>
      </c>
      <c r="H107" s="55">
        <v>28.982413291</v>
      </c>
      <c r="I107" s="55">
        <v>52.196801389999997</v>
      </c>
      <c r="J107" s="55">
        <v>365.68765918999998</v>
      </c>
      <c r="K107" s="55">
        <v>34.413327690000003</v>
      </c>
      <c r="L107" s="55">
        <v>225.94480176000002</v>
      </c>
      <c r="M107" s="55">
        <v>37.375143669999993</v>
      </c>
      <c r="N107" s="55">
        <v>44.816417790000003</v>
      </c>
      <c r="O107" s="55">
        <v>59.273938720000004</v>
      </c>
      <c r="P107" s="55">
        <v>120.92199742</v>
      </c>
      <c r="Q107" s="55">
        <v>27.748638520000004</v>
      </c>
      <c r="R107" s="56">
        <v>107.21197089</v>
      </c>
    </row>
    <row r="108" spans="1:18">
      <c r="A108" s="59" t="s">
        <v>189</v>
      </c>
      <c r="B108" s="60" t="s">
        <v>92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6">
        <v>0</v>
      </c>
    </row>
    <row r="109" spans="1:18">
      <c r="A109" s="57" t="s">
        <v>190</v>
      </c>
      <c r="B109" s="58" t="s">
        <v>172</v>
      </c>
      <c r="C109" s="55">
        <v>1700.7328261299997</v>
      </c>
      <c r="D109" s="55">
        <v>1896.0685110899985</v>
      </c>
      <c r="E109" s="55">
        <v>1936.0171902899999</v>
      </c>
      <c r="F109" s="55">
        <v>4100.0789075600005</v>
      </c>
      <c r="G109" s="55">
        <v>1486.6945853000002</v>
      </c>
      <c r="H109" s="55">
        <v>1827.2844109000002</v>
      </c>
      <c r="I109" s="55">
        <v>1949.3882379000024</v>
      </c>
      <c r="J109" s="55">
        <v>3395.0267109701958</v>
      </c>
      <c r="K109" s="55">
        <v>1964.4746657999999</v>
      </c>
      <c r="L109" s="55">
        <v>2290.1723216999999</v>
      </c>
      <c r="M109" s="55">
        <v>1875.0765245799935</v>
      </c>
      <c r="N109" s="55">
        <v>3781.0897589500059</v>
      </c>
      <c r="O109" s="55">
        <v>1863.2546677399996</v>
      </c>
      <c r="P109" s="55">
        <v>3537.0081229899997</v>
      </c>
      <c r="Q109" s="55">
        <v>2312.5826619099998</v>
      </c>
      <c r="R109" s="56">
        <v>4719.5825680999997</v>
      </c>
    </row>
    <row r="110" spans="1:18">
      <c r="A110" s="59" t="s">
        <v>191</v>
      </c>
      <c r="B110" s="60" t="s">
        <v>90</v>
      </c>
      <c r="C110" s="55">
        <v>670.39013695514996</v>
      </c>
      <c r="D110" s="55">
        <v>816.39612976059971</v>
      </c>
      <c r="E110" s="55">
        <v>863.11579646354994</v>
      </c>
      <c r="F110" s="55">
        <v>914.81126319645</v>
      </c>
      <c r="G110" s="55">
        <v>344.60962708250008</v>
      </c>
      <c r="H110" s="55">
        <v>665.92734161249973</v>
      </c>
      <c r="I110" s="55">
        <v>742.37804238249964</v>
      </c>
      <c r="J110" s="55">
        <v>1736.3482736350002</v>
      </c>
      <c r="K110" s="55">
        <v>645.85523216640013</v>
      </c>
      <c r="L110" s="55">
        <v>724.47304028799954</v>
      </c>
      <c r="M110" s="55">
        <v>610.56009154279809</v>
      </c>
      <c r="N110" s="55">
        <v>964.85946558470005</v>
      </c>
      <c r="O110" s="55">
        <v>574.25095174869966</v>
      </c>
      <c r="P110" s="55">
        <v>1005.6190457861003</v>
      </c>
      <c r="Q110" s="55">
        <v>778.39085710519907</v>
      </c>
      <c r="R110" s="56">
        <v>1474.4368087069015</v>
      </c>
    </row>
    <row r="111" spans="1:18">
      <c r="A111" s="59" t="s">
        <v>192</v>
      </c>
      <c r="B111" s="60" t="s">
        <v>92</v>
      </c>
      <c r="C111" s="55">
        <v>1030.3426891748497</v>
      </c>
      <c r="D111" s="55">
        <v>1079.6723813293988</v>
      </c>
      <c r="E111" s="55">
        <v>1072.90139382645</v>
      </c>
      <c r="F111" s="55">
        <v>3185.2676443635501</v>
      </c>
      <c r="G111" s="55">
        <v>1142.0849582175001</v>
      </c>
      <c r="H111" s="55">
        <v>1161.357069287501</v>
      </c>
      <c r="I111" s="55">
        <v>1207.0101955175032</v>
      </c>
      <c r="J111" s="55">
        <v>1658.6784373351954</v>
      </c>
      <c r="K111" s="55">
        <v>1318.6194336335996</v>
      </c>
      <c r="L111" s="55">
        <v>1565.6992814120006</v>
      </c>
      <c r="M111" s="55">
        <v>1264.5164330371949</v>
      </c>
      <c r="N111" s="55">
        <v>2816.2302933653059</v>
      </c>
      <c r="O111" s="55">
        <v>1289.0037159912999</v>
      </c>
      <c r="P111" s="55">
        <v>2531.3890772038999</v>
      </c>
      <c r="Q111" s="55">
        <v>1534.191804804801</v>
      </c>
      <c r="R111" s="56">
        <v>3245.1457593930982</v>
      </c>
    </row>
    <row r="112" spans="1:18">
      <c r="A112" s="52" t="s">
        <v>193</v>
      </c>
      <c r="B112" s="53" t="s">
        <v>194</v>
      </c>
      <c r="C112" s="55">
        <v>152.89788513000002</v>
      </c>
      <c r="D112" s="55">
        <v>166.95410282</v>
      </c>
      <c r="E112" s="55">
        <v>162.64846039</v>
      </c>
      <c r="F112" s="55">
        <v>115.43611481000001</v>
      </c>
      <c r="G112" s="55">
        <v>149.97953101999997</v>
      </c>
      <c r="H112" s="55">
        <v>101.16706841</v>
      </c>
      <c r="I112" s="55">
        <v>202.14399095000002</v>
      </c>
      <c r="J112" s="55">
        <v>151.43424837000001</v>
      </c>
      <c r="K112" s="55">
        <v>150.14536755999998</v>
      </c>
      <c r="L112" s="55">
        <v>151.16160673000002</v>
      </c>
      <c r="M112" s="55">
        <v>128.47798513000001</v>
      </c>
      <c r="N112" s="55">
        <v>266.88628499000004</v>
      </c>
      <c r="O112" s="55">
        <v>221.32561760999999</v>
      </c>
      <c r="P112" s="55">
        <v>210.10376065</v>
      </c>
      <c r="Q112" s="55">
        <v>220.37035356999999</v>
      </c>
      <c r="R112" s="56">
        <v>232.16127395999999</v>
      </c>
    </row>
    <row r="113" spans="1:18">
      <c r="A113" s="59" t="s">
        <v>195</v>
      </c>
      <c r="B113" s="68" t="s">
        <v>196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6">
        <v>0</v>
      </c>
    </row>
    <row r="114" spans="1:18">
      <c r="A114" s="59" t="s">
        <v>197</v>
      </c>
      <c r="B114" s="68" t="s">
        <v>198</v>
      </c>
      <c r="C114" s="55">
        <v>152.89788513000002</v>
      </c>
      <c r="D114" s="55">
        <v>166.95410282</v>
      </c>
      <c r="E114" s="55">
        <v>162.64846039</v>
      </c>
      <c r="F114" s="55">
        <v>115.43611481000001</v>
      </c>
      <c r="G114" s="55">
        <v>149.97953101999997</v>
      </c>
      <c r="H114" s="55">
        <v>101.16706841</v>
      </c>
      <c r="I114" s="55">
        <v>202.14399095000002</v>
      </c>
      <c r="J114" s="55">
        <v>151.43424837000001</v>
      </c>
      <c r="K114" s="55">
        <v>150.14536755999998</v>
      </c>
      <c r="L114" s="55">
        <v>151.16160673000002</v>
      </c>
      <c r="M114" s="55">
        <v>128.47798513000001</v>
      </c>
      <c r="N114" s="55">
        <v>266.88628499000004</v>
      </c>
      <c r="O114" s="55">
        <v>221.32561760999999</v>
      </c>
      <c r="P114" s="55">
        <v>210.10376065</v>
      </c>
      <c r="Q114" s="55">
        <v>220.37035356999999</v>
      </c>
      <c r="R114" s="56">
        <v>232.16127395999999</v>
      </c>
    </row>
    <row r="115" spans="1:18">
      <c r="A115" s="59" t="s">
        <v>199</v>
      </c>
      <c r="B115" s="68" t="s">
        <v>200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6">
        <v>0</v>
      </c>
    </row>
    <row r="116" spans="1:18">
      <c r="A116" s="52" t="s">
        <v>201</v>
      </c>
      <c r="B116" s="53" t="s">
        <v>202</v>
      </c>
      <c r="C116" s="55">
        <v>1032.251642986</v>
      </c>
      <c r="D116" s="55">
        <v>4564.8768659739999</v>
      </c>
      <c r="E116" s="55">
        <v>5022.6585713840004</v>
      </c>
      <c r="F116" s="55">
        <v>11542.879100463271</v>
      </c>
      <c r="G116" s="55">
        <v>375.08026183400005</v>
      </c>
      <c r="H116" s="55">
        <v>1334.289067358</v>
      </c>
      <c r="I116" s="55">
        <v>4542.305678759999</v>
      </c>
      <c r="J116" s="55">
        <v>10283.097914201164</v>
      </c>
      <c r="K116" s="55">
        <v>4007.6092512800001</v>
      </c>
      <c r="L116" s="55">
        <v>1644.93439702</v>
      </c>
      <c r="M116" s="55">
        <v>2711.7077873092721</v>
      </c>
      <c r="N116" s="55">
        <v>16633.456281814306</v>
      </c>
      <c r="O116" s="55">
        <v>1353.7885269400001</v>
      </c>
      <c r="P116" s="55">
        <v>3061.1970211700009</v>
      </c>
      <c r="Q116" s="55">
        <v>1786.9395007600001</v>
      </c>
      <c r="R116" s="56">
        <v>8527.3590151600001</v>
      </c>
    </row>
    <row r="117" spans="1:18">
      <c r="A117" s="59" t="s">
        <v>203</v>
      </c>
      <c r="B117" s="68" t="s">
        <v>204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6">
        <v>0</v>
      </c>
    </row>
    <row r="118" spans="1:18">
      <c r="A118" s="59" t="s">
        <v>205</v>
      </c>
      <c r="B118" s="60" t="s">
        <v>206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6">
        <v>0</v>
      </c>
    </row>
    <row r="119" spans="1:18">
      <c r="A119" s="59" t="s">
        <v>207</v>
      </c>
      <c r="B119" s="60" t="s">
        <v>115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6">
        <v>0</v>
      </c>
    </row>
    <row r="120" spans="1:18">
      <c r="A120" s="59" t="s">
        <v>208</v>
      </c>
      <c r="B120" s="60" t="s">
        <v>117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6">
        <v>0</v>
      </c>
    </row>
    <row r="121" spans="1:18">
      <c r="A121" s="59" t="s">
        <v>209</v>
      </c>
      <c r="B121" s="60" t="s">
        <v>119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6">
        <v>0</v>
      </c>
    </row>
    <row r="122" spans="1:18">
      <c r="A122" s="59" t="s">
        <v>210</v>
      </c>
      <c r="B122" s="60" t="s">
        <v>121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6">
        <v>0</v>
      </c>
    </row>
    <row r="123" spans="1:18">
      <c r="A123" s="57" t="s">
        <v>211</v>
      </c>
      <c r="B123" s="58" t="s">
        <v>135</v>
      </c>
      <c r="C123" s="55">
        <v>1032.251642986</v>
      </c>
      <c r="D123" s="55">
        <v>4564.8768659739999</v>
      </c>
      <c r="E123" s="55">
        <v>5022.6585713840004</v>
      </c>
      <c r="F123" s="55">
        <v>11542.879100463271</v>
      </c>
      <c r="G123" s="55">
        <v>375.08026183400005</v>
      </c>
      <c r="H123" s="55">
        <v>1334.289067358</v>
      </c>
      <c r="I123" s="55">
        <v>4542.305678759999</v>
      </c>
      <c r="J123" s="55">
        <v>10283.097914201164</v>
      </c>
      <c r="K123" s="55">
        <v>4007.6092512800001</v>
      </c>
      <c r="L123" s="55">
        <v>1644.93439702</v>
      </c>
      <c r="M123" s="55">
        <v>2711.7077873092721</v>
      </c>
      <c r="N123" s="55">
        <v>16633.456281814306</v>
      </c>
      <c r="O123" s="55">
        <v>1353.7885269400001</v>
      </c>
      <c r="P123" s="55">
        <v>3061.1970211700009</v>
      </c>
      <c r="Q123" s="55">
        <v>1786.9395007600001</v>
      </c>
      <c r="R123" s="56">
        <v>8527.3590151600001</v>
      </c>
    </row>
    <row r="124" spans="1:18">
      <c r="A124" s="59" t="s">
        <v>212</v>
      </c>
      <c r="B124" s="60" t="s">
        <v>90</v>
      </c>
      <c r="C124" s="55">
        <v>784.24237674599999</v>
      </c>
      <c r="D124" s="55">
        <v>2148.8445608740003</v>
      </c>
      <c r="E124" s="55">
        <v>3551.9833820640001</v>
      </c>
      <c r="F124" s="55">
        <v>5471.2684720832722</v>
      </c>
      <c r="G124" s="55">
        <v>375.08026183400005</v>
      </c>
      <c r="H124" s="55">
        <v>1332.698837658</v>
      </c>
      <c r="I124" s="55">
        <v>2007.6124605399996</v>
      </c>
      <c r="J124" s="55">
        <v>6523.9964678611632</v>
      </c>
      <c r="K124" s="55">
        <v>902.89782607999985</v>
      </c>
      <c r="L124" s="55">
        <v>1399.0578564899999</v>
      </c>
      <c r="M124" s="55">
        <v>2207.5189756592722</v>
      </c>
      <c r="N124" s="55">
        <v>4190.0497241643061</v>
      </c>
      <c r="O124" s="55">
        <v>1052.3475526100001</v>
      </c>
      <c r="P124" s="55">
        <v>2120.4847771000009</v>
      </c>
      <c r="Q124" s="55">
        <v>1487.8790427400002</v>
      </c>
      <c r="R124" s="56">
        <v>4842.1542241299994</v>
      </c>
    </row>
    <row r="125" spans="1:18">
      <c r="A125" s="59" t="s">
        <v>213</v>
      </c>
      <c r="B125" s="60" t="s">
        <v>92</v>
      </c>
      <c r="C125" s="55">
        <v>248.00926624000002</v>
      </c>
      <c r="D125" s="55">
        <v>2416.0323051</v>
      </c>
      <c r="E125" s="55">
        <v>1470.6751893200001</v>
      </c>
      <c r="F125" s="55">
        <v>6071.6106283799991</v>
      </c>
      <c r="G125" s="55">
        <v>0</v>
      </c>
      <c r="H125" s="55">
        <v>1.5902297000000001</v>
      </c>
      <c r="I125" s="55">
        <v>2534.6932182199998</v>
      </c>
      <c r="J125" s="55">
        <v>3759.1014463400002</v>
      </c>
      <c r="K125" s="55">
        <v>3104.7114252000001</v>
      </c>
      <c r="L125" s="55">
        <v>245.87654053</v>
      </c>
      <c r="M125" s="55">
        <v>504.18881164999999</v>
      </c>
      <c r="N125" s="55">
        <v>12443.40655765</v>
      </c>
      <c r="O125" s="55">
        <v>301.44097433000002</v>
      </c>
      <c r="P125" s="55">
        <v>940.71224406999988</v>
      </c>
      <c r="Q125" s="55">
        <v>299.06045802</v>
      </c>
      <c r="R125" s="56">
        <v>3685.2047910300003</v>
      </c>
    </row>
    <row r="126" spans="1:18" ht="27">
      <c r="A126" s="57" t="s">
        <v>214</v>
      </c>
      <c r="B126" s="64" t="s">
        <v>215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6">
        <v>0</v>
      </c>
    </row>
    <row r="127" spans="1:18">
      <c r="A127" s="59" t="s">
        <v>216</v>
      </c>
      <c r="B127" s="60" t="s">
        <v>141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6">
        <v>0</v>
      </c>
    </row>
    <row r="128" spans="1:18">
      <c r="A128" s="59" t="s">
        <v>217</v>
      </c>
      <c r="B128" s="60" t="s">
        <v>143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6">
        <v>0</v>
      </c>
    </row>
    <row r="129" spans="1:18">
      <c r="A129" s="59" t="s">
        <v>218</v>
      </c>
      <c r="B129" s="60" t="s">
        <v>145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6">
        <v>0</v>
      </c>
    </row>
    <row r="130" spans="1:18">
      <c r="A130" s="59" t="s">
        <v>219</v>
      </c>
      <c r="B130" s="60" t="s">
        <v>147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6">
        <v>0</v>
      </c>
    </row>
    <row r="131" spans="1:18">
      <c r="A131" s="59" t="s">
        <v>220</v>
      </c>
      <c r="B131" s="60" t="s">
        <v>221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6">
        <v>0</v>
      </c>
    </row>
    <row r="132" spans="1:18">
      <c r="A132" s="69" t="s">
        <v>222</v>
      </c>
      <c r="B132" s="70" t="s">
        <v>223</v>
      </c>
      <c r="C132" s="71">
        <f t="shared" ref="C132:R132" si="0">+C4-C86+C93</f>
        <v>3519.2940850477316</v>
      </c>
      <c r="D132" s="71">
        <f t="shared" si="0"/>
        <v>-551.97990328978631</v>
      </c>
      <c r="E132" s="71">
        <f t="shared" si="0"/>
        <v>-428.01885134089025</v>
      </c>
      <c r="F132" s="71">
        <f t="shared" si="0"/>
        <v>-19425.803384427396</v>
      </c>
      <c r="G132" s="71">
        <f t="shared" si="0"/>
        <v>6795.2360753458343</v>
      </c>
      <c r="H132" s="71">
        <f t="shared" si="0"/>
        <v>13270.17570829772</v>
      </c>
      <c r="I132" s="71">
        <f t="shared" si="0"/>
        <v>3143.7329219016538</v>
      </c>
      <c r="J132" s="71">
        <f t="shared" si="0"/>
        <v>-18825.972330635625</v>
      </c>
      <c r="K132" s="71">
        <f t="shared" si="0"/>
        <v>-1815.548138564096</v>
      </c>
      <c r="L132" s="71">
        <f t="shared" si="0"/>
        <v>8275.8108183126678</v>
      </c>
      <c r="M132" s="71">
        <f t="shared" si="0"/>
        <v>5507.5637895844193</v>
      </c>
      <c r="N132" s="71">
        <f t="shared" si="0"/>
        <v>-23384.418017790478</v>
      </c>
      <c r="O132" s="71">
        <f t="shared" si="0"/>
        <v>4037.1959557153459</v>
      </c>
      <c r="P132" s="71">
        <f t="shared" ref="P132" si="1">+P4-P86+P93</f>
        <v>4087.0319731456621</v>
      </c>
      <c r="Q132" s="71">
        <f t="shared" si="0"/>
        <v>8650.4756785223144</v>
      </c>
      <c r="R132" s="72">
        <f t="shared" si="0"/>
        <v>-16076.921121395637</v>
      </c>
    </row>
    <row r="133" spans="1:18">
      <c r="A133" s="69" t="s">
        <v>224</v>
      </c>
      <c r="B133" s="70" t="s">
        <v>225</v>
      </c>
      <c r="C133" s="71">
        <f t="shared" ref="C133:R133" si="2">+C4-C86</f>
        <v>3519.2940850477316</v>
      </c>
      <c r="D133" s="71">
        <f t="shared" si="2"/>
        <v>-551.97990328978631</v>
      </c>
      <c r="E133" s="71">
        <f t="shared" si="2"/>
        <v>-428.01885134089025</v>
      </c>
      <c r="F133" s="71">
        <f t="shared" si="2"/>
        <v>-19425.803384427396</v>
      </c>
      <c r="G133" s="71">
        <f t="shared" si="2"/>
        <v>6795.2360753458343</v>
      </c>
      <c r="H133" s="71">
        <f t="shared" si="2"/>
        <v>13270.17570829772</v>
      </c>
      <c r="I133" s="71">
        <f t="shared" si="2"/>
        <v>3143.7329219016538</v>
      </c>
      <c r="J133" s="71">
        <f t="shared" si="2"/>
        <v>-18825.972330635625</v>
      </c>
      <c r="K133" s="71">
        <f t="shared" si="2"/>
        <v>-1815.548138564096</v>
      </c>
      <c r="L133" s="71">
        <f t="shared" si="2"/>
        <v>8275.8108183126678</v>
      </c>
      <c r="M133" s="71">
        <f t="shared" si="2"/>
        <v>5507.5637895844193</v>
      </c>
      <c r="N133" s="71">
        <f t="shared" si="2"/>
        <v>-23384.418017790478</v>
      </c>
      <c r="O133" s="71">
        <f t="shared" si="2"/>
        <v>4037.1959557153459</v>
      </c>
      <c r="P133" s="71">
        <f t="shared" ref="P133" si="3">+P4-P86</f>
        <v>4087.0319731456621</v>
      </c>
      <c r="Q133" s="71">
        <f t="shared" si="2"/>
        <v>8650.4756785223144</v>
      </c>
      <c r="R133" s="72">
        <f t="shared" si="2"/>
        <v>-16076.921121395637</v>
      </c>
    </row>
    <row r="134" spans="1:18" s="1" customFormat="1" ht="13.2">
      <c r="A134" s="73"/>
      <c r="B134" s="1" t="s">
        <v>226</v>
      </c>
      <c r="R134" s="74"/>
    </row>
    <row r="135" spans="1:18">
      <c r="A135" s="75" t="s">
        <v>227</v>
      </c>
      <c r="B135" s="76" t="s">
        <v>228</v>
      </c>
      <c r="C135" s="77">
        <v>2588.2318343540492</v>
      </c>
      <c r="D135" s="77">
        <v>2184.9530135430832</v>
      </c>
      <c r="E135" s="77">
        <v>4380.14972239914</v>
      </c>
      <c r="F135" s="77">
        <v>7571.2270063014248</v>
      </c>
      <c r="G135" s="77">
        <v>375.39032275599999</v>
      </c>
      <c r="H135" s="77">
        <v>1691.4047661919997</v>
      </c>
      <c r="I135" s="77">
        <v>2459.6220966899991</v>
      </c>
      <c r="J135" s="77">
        <v>9667.0122486239998</v>
      </c>
      <c r="K135" s="77">
        <v>674.7910362800003</v>
      </c>
      <c r="L135" s="77">
        <v>2320.3267867599998</v>
      </c>
      <c r="M135" s="77">
        <v>4140.4199640399993</v>
      </c>
      <c r="N135" s="77">
        <v>11379.414334750665</v>
      </c>
      <c r="O135" s="77">
        <v>1736.06437906</v>
      </c>
      <c r="P135" s="77">
        <v>2751.7323627000001</v>
      </c>
      <c r="Q135" s="77">
        <v>2336.2483513999996</v>
      </c>
      <c r="R135" s="78">
        <v>9778.884606866668</v>
      </c>
    </row>
    <row r="136" spans="1:18">
      <c r="A136" s="57" t="s">
        <v>229</v>
      </c>
      <c r="B136" s="79" t="s">
        <v>230</v>
      </c>
      <c r="C136" s="55">
        <v>2864.5855720240493</v>
      </c>
      <c r="D136" s="55">
        <v>2288.6311096730833</v>
      </c>
      <c r="E136" s="55">
        <v>4459.7221156191399</v>
      </c>
      <c r="F136" s="55">
        <v>7550.3742085814247</v>
      </c>
      <c r="G136" s="55">
        <v>717.55913776599994</v>
      </c>
      <c r="H136" s="55">
        <v>1772.8432468919996</v>
      </c>
      <c r="I136" s="55">
        <v>2543.5817217899994</v>
      </c>
      <c r="J136" s="55">
        <v>9798.2197807539997</v>
      </c>
      <c r="K136" s="55">
        <v>1594.6793632200001</v>
      </c>
      <c r="L136" s="55">
        <v>2588.5816605099999</v>
      </c>
      <c r="M136" s="55">
        <v>3929.4574714999994</v>
      </c>
      <c r="N136" s="55">
        <v>11226.390789620666</v>
      </c>
      <c r="O136" s="55">
        <v>1920.8620870299999</v>
      </c>
      <c r="P136" s="55">
        <v>2860.40185045</v>
      </c>
      <c r="Q136" s="55">
        <v>2856.4447344800001</v>
      </c>
      <c r="R136" s="56">
        <v>9475.4638784466661</v>
      </c>
    </row>
    <row r="137" spans="1:18">
      <c r="A137" s="59" t="s">
        <v>231</v>
      </c>
      <c r="B137" s="60" t="s">
        <v>232</v>
      </c>
      <c r="C137" s="55">
        <v>2545.9490536840494</v>
      </c>
      <c r="D137" s="55">
        <v>1896.1687019330834</v>
      </c>
      <c r="E137" s="55">
        <v>3774.9809957091402</v>
      </c>
      <c r="F137" s="55">
        <v>6352.6585005114248</v>
      </c>
      <c r="G137" s="55">
        <v>685.43518596599984</v>
      </c>
      <c r="H137" s="55">
        <v>1541.4576525519997</v>
      </c>
      <c r="I137" s="55">
        <v>2423.9323878999994</v>
      </c>
      <c r="J137" s="55">
        <v>8504.6363038240015</v>
      </c>
      <c r="K137" s="55">
        <v>1520.6369247500002</v>
      </c>
      <c r="L137" s="55">
        <v>2038.5761221500002</v>
      </c>
      <c r="M137" s="55">
        <v>3125.90130533</v>
      </c>
      <c r="N137" s="55">
        <v>6595.0751501306677</v>
      </c>
      <c r="O137" s="55">
        <v>1737.8495373799999</v>
      </c>
      <c r="P137" s="55">
        <v>2065.8104192799997</v>
      </c>
      <c r="Q137" s="55">
        <v>2323.9092980199998</v>
      </c>
      <c r="R137" s="56">
        <v>6289.9218827466666</v>
      </c>
    </row>
    <row r="138" spans="1:18">
      <c r="A138" s="59" t="s">
        <v>233</v>
      </c>
      <c r="B138" s="60" t="s">
        <v>234</v>
      </c>
      <c r="C138" s="55">
        <v>244.02717050999993</v>
      </c>
      <c r="D138" s="55">
        <v>263.23713421999997</v>
      </c>
      <c r="E138" s="55">
        <v>590.25736163999989</v>
      </c>
      <c r="F138" s="55">
        <v>876.4763419100002</v>
      </c>
      <c r="G138" s="55">
        <v>30.56261675</v>
      </c>
      <c r="H138" s="55">
        <v>75.58759535999998</v>
      </c>
      <c r="I138" s="55">
        <v>148.85901554999998</v>
      </c>
      <c r="J138" s="55">
        <v>815.12297202000002</v>
      </c>
      <c r="K138" s="55">
        <v>56.390334579999994</v>
      </c>
      <c r="L138" s="55">
        <v>228.89849736999994</v>
      </c>
      <c r="M138" s="55">
        <v>648.31477370000005</v>
      </c>
      <c r="N138" s="55">
        <v>3047.2705407999993</v>
      </c>
      <c r="O138" s="55">
        <v>46.902145349999998</v>
      </c>
      <c r="P138" s="55">
        <v>546.72654452000017</v>
      </c>
      <c r="Q138" s="55">
        <v>482.56195650000001</v>
      </c>
      <c r="R138" s="56">
        <v>2087.7023145300004</v>
      </c>
    </row>
    <row r="139" spans="1:18">
      <c r="A139" s="59" t="s">
        <v>235</v>
      </c>
      <c r="B139" s="60" t="s">
        <v>236</v>
      </c>
      <c r="C139" s="55">
        <v>74.609347830000004</v>
      </c>
      <c r="D139" s="55">
        <v>80.417047740000015</v>
      </c>
      <c r="E139" s="55">
        <v>41.637533429999991</v>
      </c>
      <c r="F139" s="55">
        <v>320.97868327999998</v>
      </c>
      <c r="G139" s="55">
        <v>1.5613350500000001</v>
      </c>
      <c r="H139" s="55">
        <v>103.72899815999999</v>
      </c>
      <c r="I139" s="55">
        <v>-29.875487400000001</v>
      </c>
      <c r="J139" s="55">
        <v>323.73615431000002</v>
      </c>
      <c r="K139" s="55">
        <v>15.512103890000001</v>
      </c>
      <c r="L139" s="55">
        <v>102.87899114999998</v>
      </c>
      <c r="M139" s="55">
        <v>156.55162555000001</v>
      </c>
      <c r="N139" s="55">
        <v>452.62339444999992</v>
      </c>
      <c r="O139" s="55">
        <v>42.41442808</v>
      </c>
      <c r="P139" s="55">
        <v>159.74474549999996</v>
      </c>
      <c r="Q139" s="55">
        <v>49.796283919999993</v>
      </c>
      <c r="R139" s="56">
        <v>903.91312421999999</v>
      </c>
    </row>
    <row r="140" spans="1:18">
      <c r="A140" s="59" t="s">
        <v>237</v>
      </c>
      <c r="B140" s="60" t="s">
        <v>238</v>
      </c>
      <c r="C140" s="55">
        <v>0</v>
      </c>
      <c r="D140" s="55">
        <v>48.808225780000001</v>
      </c>
      <c r="E140" s="55">
        <v>52.846224840000005</v>
      </c>
      <c r="F140" s="55">
        <v>0.26068287999999989</v>
      </c>
      <c r="G140" s="55">
        <v>0</v>
      </c>
      <c r="H140" s="55">
        <v>52.069000819999999</v>
      </c>
      <c r="I140" s="55">
        <v>0.66580574000000003</v>
      </c>
      <c r="J140" s="55">
        <v>154.72435059999998</v>
      </c>
      <c r="K140" s="55">
        <v>2.14</v>
      </c>
      <c r="L140" s="55">
        <v>218.22804983999998</v>
      </c>
      <c r="M140" s="55">
        <v>-1.3102330800000002</v>
      </c>
      <c r="N140" s="55">
        <v>1131.4217042399998</v>
      </c>
      <c r="O140" s="55">
        <v>93.695976220000006</v>
      </c>
      <c r="P140" s="55">
        <v>88.120141149999995</v>
      </c>
      <c r="Q140" s="55">
        <v>0.17719604</v>
      </c>
      <c r="R140" s="56">
        <v>193.92655694999999</v>
      </c>
    </row>
    <row r="141" spans="1:18">
      <c r="A141" s="57" t="s">
        <v>239</v>
      </c>
      <c r="B141" s="79" t="s">
        <v>240</v>
      </c>
      <c r="C141" s="55">
        <v>-2.5100000000000375</v>
      </c>
      <c r="D141" s="55">
        <v>-0.49000000000005284</v>
      </c>
      <c r="E141" s="55">
        <v>12.400000000000112</v>
      </c>
      <c r="F141" s="55">
        <v>40.975674069999961</v>
      </c>
      <c r="G141" s="55">
        <v>-5.4566101399999765</v>
      </c>
      <c r="H141" s="55">
        <v>6.8</v>
      </c>
      <c r="I141" s="55">
        <v>8.6439952599999579</v>
      </c>
      <c r="J141" s="55">
        <v>-2.4342611399999816</v>
      </c>
      <c r="K141" s="55">
        <v>113.42377334999986</v>
      </c>
      <c r="L141" s="55">
        <v>-113.00213011999992</v>
      </c>
      <c r="M141" s="55">
        <v>323.43667283999991</v>
      </c>
      <c r="N141" s="55">
        <v>65.861807750000111</v>
      </c>
      <c r="O141" s="55">
        <v>-41.602000000000046</v>
      </c>
      <c r="P141" s="55">
        <v>41.602000000000046</v>
      </c>
      <c r="Q141" s="55">
        <v>-247.12900000000008</v>
      </c>
      <c r="R141" s="56">
        <v>333.1690000000001</v>
      </c>
    </row>
    <row r="142" spans="1:18">
      <c r="A142" s="57" t="s">
        <v>241</v>
      </c>
      <c r="B142" s="79" t="s">
        <v>242</v>
      </c>
      <c r="C142" s="55">
        <v>0</v>
      </c>
      <c r="D142" s="55">
        <v>0</v>
      </c>
      <c r="E142" s="55">
        <v>0</v>
      </c>
      <c r="F142" s="55">
        <v>0.12</v>
      </c>
      <c r="G142" s="55">
        <v>0</v>
      </c>
      <c r="H142" s="55">
        <v>0</v>
      </c>
      <c r="I142" s="55">
        <v>0</v>
      </c>
      <c r="J142" s="55">
        <v>8.5500000000000007E-2</v>
      </c>
      <c r="K142" s="55">
        <v>3.5000000000000003E-2</v>
      </c>
      <c r="L142" s="55">
        <v>2.3E-2</v>
      </c>
      <c r="M142" s="55">
        <v>3.5000000000000003E-2</v>
      </c>
      <c r="N142" s="55">
        <v>0.17504999999999998</v>
      </c>
      <c r="O142" s="55">
        <v>0</v>
      </c>
      <c r="P142" s="55">
        <v>1.3396E-2</v>
      </c>
      <c r="Q142" s="55">
        <v>0.39</v>
      </c>
      <c r="R142" s="56">
        <v>0.28500000000000003</v>
      </c>
    </row>
    <row r="143" spans="1:18">
      <c r="A143" s="57" t="s">
        <v>243</v>
      </c>
      <c r="B143" s="79" t="s">
        <v>244</v>
      </c>
      <c r="C143" s="55">
        <v>-273.84373767</v>
      </c>
      <c r="D143" s="55">
        <v>-103.18809613000001</v>
      </c>
      <c r="E143" s="55">
        <v>-91.972393220000015</v>
      </c>
      <c r="F143" s="55">
        <v>-20.242876350000003</v>
      </c>
      <c r="G143" s="55">
        <v>-336.71220486999994</v>
      </c>
      <c r="H143" s="55">
        <v>-88.238480700000011</v>
      </c>
      <c r="I143" s="55">
        <v>-92.603620359999994</v>
      </c>
      <c r="J143" s="55">
        <v>-128.85877099000001</v>
      </c>
      <c r="K143" s="55">
        <v>-1033.3471002899998</v>
      </c>
      <c r="L143" s="55">
        <v>-155.27574362999997</v>
      </c>
      <c r="M143" s="55">
        <v>-112.5091803</v>
      </c>
      <c r="N143" s="55">
        <v>86.986687380000049</v>
      </c>
      <c r="O143" s="55">
        <v>-143.19570797</v>
      </c>
      <c r="P143" s="55">
        <v>-150.28488375000001</v>
      </c>
      <c r="Q143" s="55">
        <v>-273.45738308</v>
      </c>
      <c r="R143" s="56">
        <v>-30.033271579999997</v>
      </c>
    </row>
    <row r="144" spans="1:18">
      <c r="A144" s="59" t="s">
        <v>245</v>
      </c>
      <c r="B144" s="60" t="s">
        <v>246</v>
      </c>
      <c r="C144" s="55">
        <v>0</v>
      </c>
      <c r="D144" s="55">
        <v>0.48473276999999998</v>
      </c>
      <c r="E144" s="55">
        <v>15.78638767</v>
      </c>
      <c r="F144" s="55">
        <v>71.658160980000005</v>
      </c>
      <c r="G144" s="55">
        <v>0</v>
      </c>
      <c r="H144" s="55">
        <v>4.2730174099999996</v>
      </c>
      <c r="I144" s="55">
        <v>0</v>
      </c>
      <c r="J144" s="55">
        <v>8.3629200299999997</v>
      </c>
      <c r="K144" s="55">
        <v>17.527701880000002</v>
      </c>
      <c r="L144" s="55">
        <v>95.845718849999997</v>
      </c>
      <c r="M144" s="55">
        <v>53</v>
      </c>
      <c r="N144" s="55">
        <v>258.75190832000004</v>
      </c>
      <c r="O144" s="55">
        <v>27.79059985</v>
      </c>
      <c r="P144" s="55">
        <v>25.07908583</v>
      </c>
      <c r="Q144" s="55">
        <v>88.417672859999996</v>
      </c>
      <c r="R144" s="56">
        <v>165.77901041000001</v>
      </c>
    </row>
    <row r="145" spans="1:18">
      <c r="A145" s="59" t="s">
        <v>247</v>
      </c>
      <c r="B145" s="60" t="s">
        <v>248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6">
        <v>0</v>
      </c>
    </row>
    <row r="146" spans="1:18">
      <c r="A146" s="59" t="s">
        <v>249</v>
      </c>
      <c r="B146" s="60" t="s">
        <v>250</v>
      </c>
      <c r="C146" s="55">
        <v>-273.84373767</v>
      </c>
      <c r="D146" s="55">
        <v>-103.6728289</v>
      </c>
      <c r="E146" s="55">
        <v>-107.75878089000001</v>
      </c>
      <c r="F146" s="55">
        <v>-91.901037330000008</v>
      </c>
      <c r="G146" s="55">
        <v>-336.71220486999994</v>
      </c>
      <c r="H146" s="55">
        <v>-92.511498110000005</v>
      </c>
      <c r="I146" s="55">
        <v>-92.603620359999994</v>
      </c>
      <c r="J146" s="55">
        <v>-137.22169102000001</v>
      </c>
      <c r="K146" s="55">
        <v>-1050.8748021699998</v>
      </c>
      <c r="L146" s="55">
        <v>-251.12146247999999</v>
      </c>
      <c r="M146" s="55">
        <v>-165.5091803</v>
      </c>
      <c r="N146" s="55">
        <v>-171.76522094000001</v>
      </c>
      <c r="O146" s="55">
        <v>-170.98630782000001</v>
      </c>
      <c r="P146" s="55">
        <v>-175.36396958</v>
      </c>
      <c r="Q146" s="55">
        <v>-361.87505593999998</v>
      </c>
      <c r="R146" s="56">
        <v>-195.81228199</v>
      </c>
    </row>
    <row r="147" spans="1:18">
      <c r="A147" s="59" t="s">
        <v>251</v>
      </c>
      <c r="B147" s="60" t="s">
        <v>252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0</v>
      </c>
      <c r="Q147" s="55">
        <v>0</v>
      </c>
      <c r="R147" s="56">
        <v>0</v>
      </c>
    </row>
    <row r="148" spans="1:18">
      <c r="A148" s="80" t="s">
        <v>253</v>
      </c>
      <c r="B148" s="81" t="s">
        <v>254</v>
      </c>
      <c r="C148" s="82">
        <f t="shared" ref="C148:R148" si="4">+C86+C135</f>
        <v>28507.286128662214</v>
      </c>
      <c r="D148" s="82">
        <f t="shared" si="4"/>
        <v>38552.316481358765</v>
      </c>
      <c r="E148" s="82">
        <f t="shared" si="4"/>
        <v>36987.579894425922</v>
      </c>
      <c r="F148" s="82">
        <f t="shared" si="4"/>
        <v>61737.101671393582</v>
      </c>
      <c r="G148" s="82">
        <f t="shared" si="4"/>
        <v>22062.976713000167</v>
      </c>
      <c r="H148" s="82">
        <f t="shared" si="4"/>
        <v>36095.697337822276</v>
      </c>
      <c r="I148" s="82">
        <f t="shared" si="4"/>
        <v>36129.074339526349</v>
      </c>
      <c r="J148" s="82">
        <f t="shared" si="4"/>
        <v>67357.149447403586</v>
      </c>
      <c r="K148" s="82">
        <f t="shared" si="4"/>
        <v>34150.4848705841</v>
      </c>
      <c r="L148" s="82">
        <f t="shared" si="4"/>
        <v>42746.380503367327</v>
      </c>
      <c r="M148" s="82">
        <f t="shared" si="4"/>
        <v>40055.308740912034</v>
      </c>
      <c r="N148" s="82">
        <f t="shared" si="4"/>
        <v>78305.834676646133</v>
      </c>
      <c r="O148" s="82">
        <f t="shared" si="4"/>
        <v>35331.495852394655</v>
      </c>
      <c r="P148" s="82">
        <f t="shared" ref="P148" si="5">+P86+P135</f>
        <v>49918.408084664334</v>
      </c>
      <c r="Q148" s="82">
        <f t="shared" si="4"/>
        <v>40003.786143587677</v>
      </c>
      <c r="R148" s="83">
        <f t="shared" si="4"/>
        <v>71307.415287647716</v>
      </c>
    </row>
    <row r="149" spans="1:18">
      <c r="A149" s="80" t="s">
        <v>255</v>
      </c>
      <c r="B149" s="81" t="s">
        <v>256</v>
      </c>
      <c r="C149" s="82">
        <f t="shared" ref="C149:R149" si="6">+C4-C148</f>
        <v>931.06225069368156</v>
      </c>
      <c r="D149" s="82">
        <f t="shared" si="6"/>
        <v>-2736.9329168328695</v>
      </c>
      <c r="E149" s="82">
        <f t="shared" si="6"/>
        <v>-4808.168573740033</v>
      </c>
      <c r="F149" s="82">
        <f t="shared" si="6"/>
        <v>-26997.030390728818</v>
      </c>
      <c r="G149" s="82">
        <f t="shared" si="6"/>
        <v>6419.8457525898339</v>
      </c>
      <c r="H149" s="82">
        <f t="shared" si="6"/>
        <v>11578.770942105722</v>
      </c>
      <c r="I149" s="82">
        <f t="shared" si="6"/>
        <v>684.11082521165372</v>
      </c>
      <c r="J149" s="82">
        <f t="shared" si="6"/>
        <v>-28492.984579259617</v>
      </c>
      <c r="K149" s="82">
        <f t="shared" si="6"/>
        <v>-2490.339174844099</v>
      </c>
      <c r="L149" s="82">
        <f t="shared" si="6"/>
        <v>5955.4840315526671</v>
      </c>
      <c r="M149" s="82">
        <f t="shared" si="6"/>
        <v>1367.1438255444227</v>
      </c>
      <c r="N149" s="82">
        <f t="shared" si="6"/>
        <v>-34763.83235254114</v>
      </c>
      <c r="O149" s="82">
        <f t="shared" si="6"/>
        <v>2301.1315766553453</v>
      </c>
      <c r="P149" s="82">
        <f t="shared" si="6"/>
        <v>1335.2996104456615</v>
      </c>
      <c r="Q149" s="82">
        <f t="shared" si="6"/>
        <v>6314.2273271223166</v>
      </c>
      <c r="R149" s="83">
        <f t="shared" si="6"/>
        <v>-25855.805728262312</v>
      </c>
    </row>
    <row r="150" spans="1:18">
      <c r="A150" s="84"/>
      <c r="B150" s="85" t="s">
        <v>257</v>
      </c>
      <c r="R150" s="86"/>
    </row>
    <row r="151" spans="1:18">
      <c r="A151" s="4" t="s">
        <v>258</v>
      </c>
      <c r="B151" s="65" t="s">
        <v>259</v>
      </c>
      <c r="R151" s="86"/>
    </row>
    <row r="152" spans="1:18">
      <c r="A152" s="87">
        <v>321</v>
      </c>
      <c r="B152" s="88" t="s">
        <v>260</v>
      </c>
      <c r="R152" s="86"/>
    </row>
    <row r="153" spans="1:18">
      <c r="A153" s="87">
        <v>3211</v>
      </c>
      <c r="B153" s="89" t="s">
        <v>261</v>
      </c>
      <c r="R153" s="86"/>
    </row>
    <row r="154" spans="1:18">
      <c r="A154" s="87">
        <v>3212</v>
      </c>
      <c r="B154" s="89" t="s">
        <v>262</v>
      </c>
      <c r="R154" s="86"/>
    </row>
    <row r="155" spans="1:18">
      <c r="A155" s="87">
        <v>3213</v>
      </c>
      <c r="B155" s="89" t="s">
        <v>263</v>
      </c>
      <c r="R155" s="86"/>
    </row>
    <row r="156" spans="1:18">
      <c r="A156" s="87">
        <v>3214</v>
      </c>
      <c r="B156" s="89" t="s">
        <v>264</v>
      </c>
      <c r="R156" s="86"/>
    </row>
    <row r="157" spans="1:18">
      <c r="A157" s="87">
        <v>3215</v>
      </c>
      <c r="B157" s="89" t="s">
        <v>265</v>
      </c>
      <c r="R157" s="86"/>
    </row>
    <row r="158" spans="1:18">
      <c r="A158" s="87">
        <v>3216</v>
      </c>
      <c r="B158" s="89" t="s">
        <v>266</v>
      </c>
      <c r="R158" s="86"/>
    </row>
    <row r="159" spans="1:18">
      <c r="A159" s="87">
        <v>3217</v>
      </c>
      <c r="B159" s="89" t="s">
        <v>267</v>
      </c>
      <c r="R159" s="86"/>
    </row>
    <row r="160" spans="1:18">
      <c r="A160" s="87">
        <v>3218</v>
      </c>
      <c r="B160" s="89" t="s">
        <v>268</v>
      </c>
      <c r="R160" s="86"/>
    </row>
    <row r="161" spans="1:18">
      <c r="A161" s="90" t="s">
        <v>269</v>
      </c>
      <c r="B161" s="88" t="s">
        <v>270</v>
      </c>
      <c r="R161" s="86"/>
    </row>
    <row r="162" spans="1:18">
      <c r="A162" s="87">
        <v>3221</v>
      </c>
      <c r="B162" s="89" t="s">
        <v>261</v>
      </c>
      <c r="R162" s="86"/>
    </row>
    <row r="163" spans="1:18">
      <c r="A163" s="87">
        <v>3222</v>
      </c>
      <c r="B163" s="89" t="s">
        <v>262</v>
      </c>
      <c r="R163" s="86"/>
    </row>
    <row r="164" spans="1:18">
      <c r="A164" s="87">
        <v>3223</v>
      </c>
      <c r="B164" s="89" t="s">
        <v>263</v>
      </c>
      <c r="R164" s="86"/>
    </row>
    <row r="165" spans="1:18">
      <c r="A165" s="87">
        <v>3224</v>
      </c>
      <c r="B165" s="89" t="s">
        <v>264</v>
      </c>
      <c r="R165" s="86"/>
    </row>
    <row r="166" spans="1:18">
      <c r="A166" s="87">
        <v>3225</v>
      </c>
      <c r="B166" s="89" t="s">
        <v>265</v>
      </c>
      <c r="R166" s="86"/>
    </row>
    <row r="167" spans="1:18">
      <c r="A167" s="87">
        <v>3226</v>
      </c>
      <c r="B167" s="89" t="s">
        <v>266</v>
      </c>
      <c r="R167" s="86"/>
    </row>
    <row r="168" spans="1:18">
      <c r="A168" s="87">
        <v>3227</v>
      </c>
      <c r="B168" s="89" t="s">
        <v>267</v>
      </c>
      <c r="R168" s="86"/>
    </row>
    <row r="169" spans="1:18">
      <c r="A169" s="87">
        <v>3228</v>
      </c>
      <c r="B169" s="89" t="s">
        <v>268</v>
      </c>
      <c r="R169" s="86"/>
    </row>
    <row r="170" spans="1:18">
      <c r="A170" s="87"/>
      <c r="B170" s="89"/>
      <c r="R170" s="86"/>
    </row>
    <row r="171" spans="1:18">
      <c r="A171" s="52" t="s">
        <v>271</v>
      </c>
      <c r="B171" s="53" t="s">
        <v>272</v>
      </c>
      <c r="R171" s="86"/>
    </row>
    <row r="172" spans="1:18">
      <c r="A172" s="90" t="s">
        <v>273</v>
      </c>
      <c r="B172" s="88" t="s">
        <v>274</v>
      </c>
      <c r="R172" s="86"/>
    </row>
    <row r="173" spans="1:18">
      <c r="A173" s="87">
        <v>3312</v>
      </c>
      <c r="B173" s="89" t="s">
        <v>262</v>
      </c>
      <c r="R173" s="86"/>
    </row>
    <row r="174" spans="1:18">
      <c r="A174" s="87" t="s">
        <v>275</v>
      </c>
      <c r="B174" s="89" t="s">
        <v>276</v>
      </c>
      <c r="R174" s="86"/>
    </row>
    <row r="175" spans="1:18">
      <c r="A175" s="87" t="s">
        <v>277</v>
      </c>
      <c r="B175" s="89" t="s">
        <v>264</v>
      </c>
      <c r="R175" s="86"/>
    </row>
    <row r="176" spans="1:18">
      <c r="A176" s="87" t="s">
        <v>278</v>
      </c>
      <c r="B176" s="89" t="s">
        <v>265</v>
      </c>
      <c r="R176" s="86"/>
    </row>
    <row r="177" spans="1:18">
      <c r="A177" s="87" t="s">
        <v>279</v>
      </c>
      <c r="B177" s="89" t="s">
        <v>266</v>
      </c>
      <c r="R177" s="86"/>
    </row>
    <row r="178" spans="1:18">
      <c r="A178" s="87" t="s">
        <v>280</v>
      </c>
      <c r="B178" s="89" t="s">
        <v>267</v>
      </c>
      <c r="R178" s="86"/>
    </row>
    <row r="179" spans="1:18">
      <c r="A179" s="87" t="s">
        <v>281</v>
      </c>
      <c r="B179" s="89" t="s">
        <v>282</v>
      </c>
      <c r="R179" s="86"/>
    </row>
    <row r="180" spans="1:18">
      <c r="A180" s="90" t="s">
        <v>283</v>
      </c>
      <c r="B180" s="88" t="s">
        <v>284</v>
      </c>
      <c r="R180" s="86"/>
    </row>
    <row r="181" spans="1:18">
      <c r="A181" s="87">
        <v>3321</v>
      </c>
      <c r="B181" s="89" t="s">
        <v>285</v>
      </c>
      <c r="R181" s="86"/>
    </row>
    <row r="182" spans="1:18">
      <c r="A182" s="87">
        <v>3322</v>
      </c>
      <c r="B182" s="89" t="s">
        <v>262</v>
      </c>
      <c r="R182" s="86"/>
    </row>
    <row r="183" spans="1:18">
      <c r="A183" s="87">
        <v>3323</v>
      </c>
      <c r="B183" s="89" t="s">
        <v>276</v>
      </c>
      <c r="R183" s="86"/>
    </row>
    <row r="184" spans="1:18">
      <c r="A184" s="87">
        <v>3324</v>
      </c>
      <c r="B184" s="89" t="s">
        <v>264</v>
      </c>
      <c r="R184" s="86"/>
    </row>
    <row r="185" spans="1:18">
      <c r="A185" s="87">
        <v>3325</v>
      </c>
      <c r="B185" s="89" t="s">
        <v>265</v>
      </c>
      <c r="R185" s="86"/>
    </row>
    <row r="186" spans="1:18">
      <c r="A186" s="87">
        <v>3326</v>
      </c>
      <c r="B186" s="89" t="s">
        <v>266</v>
      </c>
      <c r="R186" s="86"/>
    </row>
    <row r="187" spans="1:18">
      <c r="A187" s="87">
        <v>3327</v>
      </c>
      <c r="B187" s="89" t="s">
        <v>267</v>
      </c>
      <c r="R187" s="86"/>
    </row>
    <row r="188" spans="1:18">
      <c r="A188" s="87">
        <v>3328</v>
      </c>
      <c r="B188" s="89" t="s">
        <v>282</v>
      </c>
      <c r="R188" s="86"/>
    </row>
    <row r="189" spans="1:18">
      <c r="A189" s="87"/>
      <c r="B189" s="89"/>
      <c r="R189" s="86"/>
    </row>
    <row r="190" spans="1:18">
      <c r="A190" s="91" t="s">
        <v>286</v>
      </c>
      <c r="B190" s="2" t="s">
        <v>287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92"/>
    </row>
  </sheetData>
  <mergeCells count="5">
    <mergeCell ref="A2:B3"/>
    <mergeCell ref="C2:F2"/>
    <mergeCell ref="G2:J2"/>
    <mergeCell ref="K2:N2"/>
    <mergeCell ref="O2:R2"/>
  </mergeCells>
  <phoneticPr fontId="20" type="noConversion"/>
  <pageMargins left="0.7" right="0.7" top="0.75" bottom="0.75" header="0.3" footer="0.3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2025-09-11T16:32:06Z</dcterms:modified>
</cp:coreProperties>
</file>