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tabRatio="602"/>
  </bookViews>
  <sheets>
    <sheet name="RESUMEN TRANSACCIONES" sheetId="2" r:id="rId1"/>
    <sheet name="TRANSACCIONES" sheetId="20" r:id="rId2"/>
  </sheets>
  <definedNames>
    <definedName name="Reporting_Country_Code">#REF!</definedName>
    <definedName name="Reporting_Country_Name">#REF!</definedName>
    <definedName name="Reporting_Period_Cod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8" i="20" l="1"/>
  <c r="L149" i="20"/>
  <c r="L132" i="20"/>
  <c r="L133" i="20"/>
  <c r="N22" i="2" l="1"/>
  <c r="N23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5" i="2"/>
  <c r="N26" i="2"/>
  <c r="N27" i="2"/>
  <c r="N28" i="2"/>
  <c r="N29" i="2"/>
  <c r="N30" i="2"/>
  <c r="N31" i="2"/>
  <c r="N33" i="2"/>
  <c r="N34" i="2"/>
  <c r="N35" i="2"/>
  <c r="N36" i="2"/>
  <c r="N37" i="2"/>
  <c r="N38" i="2"/>
  <c r="N40" i="2"/>
  <c r="F8" i="2" l="1"/>
  <c r="G8" i="2"/>
  <c r="H8" i="2"/>
  <c r="I8" i="2"/>
  <c r="J8" i="2"/>
  <c r="K8" i="2"/>
  <c r="L8" i="2"/>
  <c r="M8" i="2"/>
  <c r="F9" i="2"/>
  <c r="G9" i="2"/>
  <c r="H9" i="2"/>
  <c r="I9" i="2"/>
  <c r="J9" i="2"/>
  <c r="K9" i="2"/>
  <c r="L9" i="2"/>
  <c r="M9" i="2"/>
  <c r="F10" i="2"/>
  <c r="G10" i="2"/>
  <c r="H10" i="2"/>
  <c r="I10" i="2"/>
  <c r="J10" i="2"/>
  <c r="K10" i="2"/>
  <c r="L10" i="2"/>
  <c r="M10" i="2"/>
  <c r="F11" i="2"/>
  <c r="G11" i="2"/>
  <c r="H11" i="2"/>
  <c r="I11" i="2"/>
  <c r="J11" i="2"/>
  <c r="K11" i="2"/>
  <c r="L11" i="2"/>
  <c r="M11" i="2"/>
  <c r="F12" i="2"/>
  <c r="G12" i="2"/>
  <c r="H12" i="2"/>
  <c r="I12" i="2"/>
  <c r="J12" i="2"/>
  <c r="K12" i="2"/>
  <c r="L12" i="2"/>
  <c r="M12" i="2"/>
  <c r="F13" i="2"/>
  <c r="G13" i="2"/>
  <c r="H13" i="2"/>
  <c r="I13" i="2"/>
  <c r="J13" i="2"/>
  <c r="K13" i="2"/>
  <c r="L13" i="2"/>
  <c r="M13" i="2"/>
  <c r="F14" i="2"/>
  <c r="G14" i="2"/>
  <c r="H14" i="2"/>
  <c r="I14" i="2"/>
  <c r="J14" i="2"/>
  <c r="K14" i="2"/>
  <c r="L14" i="2"/>
  <c r="M14" i="2"/>
  <c r="F15" i="2"/>
  <c r="G15" i="2"/>
  <c r="H15" i="2"/>
  <c r="I15" i="2"/>
  <c r="J15" i="2"/>
  <c r="K15" i="2"/>
  <c r="L15" i="2"/>
  <c r="M15" i="2"/>
  <c r="F16" i="2"/>
  <c r="G16" i="2"/>
  <c r="H16" i="2"/>
  <c r="I16" i="2"/>
  <c r="J16" i="2"/>
  <c r="K16" i="2"/>
  <c r="L16" i="2"/>
  <c r="M16" i="2"/>
  <c r="F17" i="2"/>
  <c r="G17" i="2"/>
  <c r="H17" i="2"/>
  <c r="I17" i="2"/>
  <c r="J17" i="2"/>
  <c r="K17" i="2"/>
  <c r="L17" i="2"/>
  <c r="M17" i="2"/>
  <c r="F18" i="2"/>
  <c r="G18" i="2"/>
  <c r="H18" i="2"/>
  <c r="I18" i="2"/>
  <c r="J18" i="2"/>
  <c r="K18" i="2"/>
  <c r="L18" i="2"/>
  <c r="M18" i="2"/>
  <c r="F19" i="2"/>
  <c r="G19" i="2"/>
  <c r="H19" i="2"/>
  <c r="I19" i="2"/>
  <c r="J19" i="2"/>
  <c r="K19" i="2"/>
  <c r="L19" i="2"/>
  <c r="M19" i="2"/>
  <c r="F20" i="2"/>
  <c r="G20" i="2"/>
  <c r="H20" i="2"/>
  <c r="I20" i="2"/>
  <c r="J20" i="2"/>
  <c r="K20" i="2"/>
  <c r="L20" i="2"/>
  <c r="M20" i="2"/>
  <c r="F21" i="2"/>
  <c r="G21" i="2"/>
  <c r="H21" i="2"/>
  <c r="I21" i="2"/>
  <c r="J21" i="2"/>
  <c r="K21" i="2"/>
  <c r="L21" i="2"/>
  <c r="M21" i="2"/>
  <c r="F25" i="2"/>
  <c r="G25" i="2"/>
  <c r="H25" i="2"/>
  <c r="I25" i="2"/>
  <c r="J25" i="2"/>
  <c r="K25" i="2"/>
  <c r="L25" i="2"/>
  <c r="M25" i="2"/>
  <c r="F26" i="2"/>
  <c r="G26" i="2"/>
  <c r="H26" i="2"/>
  <c r="I26" i="2"/>
  <c r="J26" i="2"/>
  <c r="K26" i="2"/>
  <c r="L26" i="2"/>
  <c r="M26" i="2"/>
  <c r="F27" i="2"/>
  <c r="G27" i="2"/>
  <c r="H27" i="2"/>
  <c r="I27" i="2"/>
  <c r="J27" i="2"/>
  <c r="K27" i="2"/>
  <c r="L27" i="2"/>
  <c r="M27" i="2"/>
  <c r="F28" i="2"/>
  <c r="G28" i="2"/>
  <c r="H28" i="2"/>
  <c r="I28" i="2"/>
  <c r="J28" i="2"/>
  <c r="K28" i="2"/>
  <c r="L28" i="2"/>
  <c r="M28" i="2"/>
  <c r="F29" i="2"/>
  <c r="G29" i="2"/>
  <c r="H29" i="2"/>
  <c r="I29" i="2"/>
  <c r="J29" i="2"/>
  <c r="K29" i="2"/>
  <c r="L29" i="2"/>
  <c r="M29" i="2"/>
  <c r="F33" i="2"/>
  <c r="G33" i="2"/>
  <c r="H33" i="2"/>
  <c r="I33" i="2"/>
  <c r="J33" i="2"/>
  <c r="K33" i="2"/>
  <c r="L33" i="2"/>
  <c r="M33" i="2"/>
  <c r="F34" i="2"/>
  <c r="G34" i="2"/>
  <c r="H34" i="2"/>
  <c r="I34" i="2"/>
  <c r="J34" i="2"/>
  <c r="K34" i="2"/>
  <c r="L34" i="2"/>
  <c r="M34" i="2"/>
  <c r="F35" i="2"/>
  <c r="G35" i="2"/>
  <c r="H35" i="2"/>
  <c r="I35" i="2"/>
  <c r="J35" i="2"/>
  <c r="K35" i="2"/>
  <c r="L35" i="2"/>
  <c r="M35" i="2"/>
  <c r="F36" i="2"/>
  <c r="G36" i="2"/>
  <c r="H36" i="2"/>
  <c r="I36" i="2"/>
  <c r="J36" i="2"/>
  <c r="K36" i="2"/>
  <c r="L36" i="2"/>
  <c r="M36" i="2"/>
  <c r="F37" i="2"/>
  <c r="G37" i="2"/>
  <c r="H37" i="2"/>
  <c r="I37" i="2"/>
  <c r="J37" i="2"/>
  <c r="K37" i="2"/>
  <c r="L37" i="2"/>
  <c r="M37" i="2"/>
  <c r="F38" i="2"/>
  <c r="G38" i="2"/>
  <c r="H38" i="2"/>
  <c r="I38" i="2"/>
  <c r="J38" i="2"/>
  <c r="K38" i="2"/>
  <c r="L38" i="2"/>
  <c r="M38" i="2"/>
  <c r="E38" i="2"/>
  <c r="E37" i="2"/>
  <c r="E36" i="2"/>
  <c r="E35" i="2"/>
  <c r="E34" i="2"/>
  <c r="E33" i="2"/>
  <c r="E29" i="2"/>
  <c r="E28" i="2"/>
  <c r="E27" i="2"/>
  <c r="E26" i="2"/>
  <c r="E25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K148" i="20"/>
  <c r="K149" i="20" s="1"/>
  <c r="M31" i="2" s="1"/>
  <c r="J148" i="20"/>
  <c r="J149" i="20" s="1"/>
  <c r="L31" i="2" s="1"/>
  <c r="I148" i="20"/>
  <c r="K30" i="2" s="1"/>
  <c r="H148" i="20"/>
  <c r="J30" i="2" s="1"/>
  <c r="G148" i="20"/>
  <c r="I30" i="2" s="1"/>
  <c r="F148" i="20"/>
  <c r="H30" i="2" s="1"/>
  <c r="E148" i="20"/>
  <c r="G30" i="2" s="1"/>
  <c r="D148" i="20"/>
  <c r="F30" i="2" s="1"/>
  <c r="C148" i="20"/>
  <c r="C149" i="20" s="1"/>
  <c r="E31" i="2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D133" i="20"/>
  <c r="F23" i="2" s="1"/>
  <c r="C133" i="20"/>
  <c r="E23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F5" i="2"/>
  <c r="G5" i="2" s="1"/>
  <c r="H5" i="2" s="1"/>
  <c r="I5" i="2" s="1"/>
  <c r="J5" i="2" s="1"/>
  <c r="K5" i="2" s="1"/>
  <c r="L5" i="2" s="1"/>
  <c r="M5" i="2" s="1"/>
  <c r="N5" i="2" s="1"/>
  <c r="K209" i="20" l="1"/>
  <c r="M40" i="2" s="1"/>
  <c r="I149" i="20"/>
  <c r="H149" i="20"/>
  <c r="G149" i="20"/>
  <c r="I31" i="2" s="1"/>
  <c r="G209" i="20"/>
  <c r="I40" i="2" s="1"/>
  <c r="J209" i="20"/>
  <c r="L40" i="2" s="1"/>
  <c r="E149" i="20"/>
  <c r="G31" i="2" s="1"/>
  <c r="F149" i="20"/>
  <c r="H31" i="2" s="1"/>
  <c r="M30" i="2"/>
  <c r="E30" i="2"/>
  <c r="L30" i="2"/>
  <c r="D149" i="20"/>
  <c r="F31" i="2" s="1"/>
  <c r="K31" i="2" l="1"/>
  <c r="I209" i="20"/>
  <c r="K40" i="2" s="1"/>
  <c r="J31" i="2"/>
  <c r="H209" i="20"/>
  <c r="J40" i="2" s="1"/>
</calcChain>
</file>

<file path=xl/sharedStrings.xml><?xml version="1.0" encoding="utf-8"?>
<sst xmlns="http://schemas.openxmlformats.org/spreadsheetml/2006/main" count="312" uniqueCount="226">
  <si>
    <t>ESTADO DE OPERACIONES</t>
  </si>
  <si>
    <t>x</t>
  </si>
  <si>
    <t>TRANSACCIONES QUE AFECTAN AL PATRIMONIO NETO:</t>
  </si>
  <si>
    <t xml:space="preserve"> 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</si>
  <si>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</si>
  <si>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</si>
  <si>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</si>
  <si>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</si>
  <si>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</si>
  <si>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</si>
  <si>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</si>
  <si>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</si>
  <si>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</si>
  <si>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</si>
  <si>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</si>
  <si>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</si>
  <si>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</si>
  <si>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</si>
  <si>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</si>
  <si>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</si>
  <si>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</si>
  <si>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</si>
  <si>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</si>
  <si>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</si>
  <si>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</si>
  <si>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</si>
  <si>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</si>
  <si>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</si>
  <si>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</si>
  <si>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</si>
  <si>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</si>
  <si>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</si>
  <si>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</si>
  <si>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</si>
  <si>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</si>
  <si>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</si>
  <si>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</si>
  <si>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</si>
  <si>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</si>
  <si>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</si>
  <si>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</si>
  <si>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</si>
  <si>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</si>
  <si>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</si>
  <si>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</si>
  <si>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</si>
  <si>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</si>
  <si>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</si>
  <si>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</si>
  <si>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</si>
  <si>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</si>
  <si>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</si>
  <si>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</si>
  <si>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</si>
  <si>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</si>
  <si>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</si>
  <si>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</si>
  <si>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</si>
  <si>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</si>
  <si>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</si>
  <si>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</si>
  <si>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</si>
  <si>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</si>
  <si>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</si>
  <si>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</si>
  <si>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</si>
  <si>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</si>
  <si>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</si>
  <si>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</si>
  <si>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</si>
  <si>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</si>
  <si>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</si>
  <si>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</si>
  <si>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</si>
  <si>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</si>
  <si>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</si>
  <si>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</si>
  <si>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</si>
  <si>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</si>
  <si>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</si>
  <si>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</si>
  <si>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</si>
  <si>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</si>
  <si>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</si>
  <si>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</si>
  <si>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</si>
  <si>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</si>
  <si>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</si>
  <si>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</si>
  <si>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</si>
  <si>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</si>
  <si>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</si>
  <si>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</si>
  <si>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</si>
  <si>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</si>
  <si>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</si>
  <si>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</si>
  <si>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</si>
  <si>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</si>
  <si>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</si>
  <si>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</si>
  <si>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</si>
  <si>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</si>
  <si>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</si>
  <si>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</si>
  <si>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</si>
  <si>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</si>
  <si>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</si>
  <si>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</si>
  <si>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</si>
  <si>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</si>
  <si>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</si>
  <si>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</si>
  <si>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</si>
  <si>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</si>
  <si>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</si>
  <si>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</si>
  <si>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</si>
  <si>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</si>
  <si>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</si>
  <si>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</si>
  <si>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</si>
  <si>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</si>
  <si>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</si>
  <si>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</si>
  <si>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</si>
  <si>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</si>
  <si>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</si>
  <si>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</si>
  <si>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</si>
  <si>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</si>
  <si>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</si>
  <si>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</si>
  <si>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</si>
  <si>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</si>
  <si>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</si>
  <si>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</si>
  <si>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</si>
  <si>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</si>
  <si>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</si>
  <si>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</si>
  <si>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</si>
  <si>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</si>
  <si>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</si>
  <si>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</si>
  <si>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</si>
  <si>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</si>
  <si>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</si>
  <si>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</si>
  <si>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</si>
  <si>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</si>
  <si>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</si>
  <si>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</si>
  <si>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</si>
  <si>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</si>
  <si>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</si>
  <si>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</si>
  <si>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</si>
  <si>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</si>
  <si>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</si>
  <si>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</si>
  <si>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</si>
  <si>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</si>
  <si>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</si>
  <si>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</si>
  <si>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</si>
  <si>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</si>
  <si>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</si>
  <si>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</si>
  <si>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</si>
  <si>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</si>
  <si>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</si>
  <si>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</si>
  <si>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</si>
  <si>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</si>
  <si>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</si>
  <si>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</si>
  <si>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</si>
  <si>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</si>
  <si>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</si>
  <si>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</si>
  <si>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</si>
  <si>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</si>
  <si>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</si>
  <si>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</si>
  <si>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</si>
  <si>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</si>
  <si>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</si>
  <si>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</si>
  <si>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</si>
  <si>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</si>
  <si>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</si>
  <si>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Participaciones de capital y en fondos de inversión </t>
  </si>
  <si>
    <t xml:space="preserve">Seguros, pensiones y sistemas de garantías estandarizadas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</si>
  <si>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</si>
  <si>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</si>
  <si>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</si>
  <si>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</si>
  <si>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</si>
  <si>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</si>
  <si>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</si>
  <si>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</si>
  <si>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</si>
  <si>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</si>
  <si>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</si>
  <si>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</si>
  <si>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</si>
  <si>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</si>
  <si>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</si>
  <si>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</si>
  <si>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</si>
  <si>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</si>
  <si>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</si>
  <si>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</si>
  <si>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</si>
  <si>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</si>
  <si>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</si>
  <si>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</si>
  <si>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</si>
  <si>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</si>
  <si>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</si>
  <si>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</si>
  <si>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</si>
  <si>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Gobierno Central  Extrapresupuestario Anual</t>
  </si>
  <si>
    <t>Gobierno Central Extrapresupuestario Anual</t>
  </si>
  <si>
    <t>Millones de Lempiras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</si>
</sst>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#,##0.00_ ;[Red]\-#,##0.00\ 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name val="Futura Lt BT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0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Futura Lt BT"/>
      <family val="2"/>
    </font>
    <font>
      <b/>
      <sz val="12"/>
      <color theme="0"/>
      <name val="Futura Lt BT"/>
    </font>
    <font>
      <sz val="12"/>
      <color theme="0"/>
      <name val="Futura Lt BT"/>
      <family val="2"/>
    </font>
    <font>
      <b/>
      <sz val="12"/>
      <color theme="0"/>
      <name val="Calibri"/>
      <family val="2"/>
      <scheme val="minor"/>
    </font>
    <font>
      <b/>
      <i/>
      <sz val="7.5"/>
      <color theme="1"/>
      <name val="Futura Lt BT"/>
    </font>
    <font>
      <b/>
      <sz val="7.5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3" fontId="6" fillId="0" borderId="0" applyFont="0" applyFill="0" applyBorder="0" applyAlignment="0" applyProtection="0"/>
  </cellStyleXfs>
  <cellXfs count="96">
    <xf numFmtId="0" fontId="0" fillId="0" borderId="0" xfId="0"/>
    <xf numFmtId="0" fontId="8" fillId="0" borderId="0" xfId="7" applyAlignment="1" applyProtection="1"/>
    <xf numFmtId="0" fontId="2" fillId="0" borderId="0" xfId="0" applyFont="1" applyAlignment="1">
      <alignment horizontal="right"/>
    </xf>
    <xf numFmtId="168" fontId="4" fillId="2" borderId="11" xfId="0" applyNumberFormat="1" applyFont="1" applyFill="1" applyBorder="1" applyAlignment="1">
      <alignment horizontal="right"/>
    </xf>
    <xf numFmtId="4" fontId="0" fillId="0" borderId="0" xfId="0" applyNumberFormat="1"/>
    <xf numFmtId="168" fontId="0" fillId="0" borderId="0" xfId="0" applyNumberFormat="1"/>
    <xf numFmtId="168" fontId="5" fillId="2" borderId="11" xfId="0" applyNumberFormat="1" applyFont="1" applyFill="1" applyBorder="1" applyAlignment="1">
      <alignment horizontal="right"/>
    </xf>
    <xf numFmtId="0" fontId="16" fillId="0" borderId="0" xfId="0" applyFont="1"/>
    <xf numFmtId="43" fontId="0" fillId="0" borderId="0" xfId="19" applyFont="1"/>
    <xf numFmtId="169" fontId="19" fillId="5" borderId="10" xfId="18" applyNumberFormat="1" applyFont="1" applyFill="1" applyBorder="1"/>
    <xf numFmtId="49" fontId="13" fillId="4" borderId="0" xfId="0" applyNumberFormat="1" applyFont="1" applyFill="1" applyAlignment="1">
      <alignment horizontal="left"/>
    </xf>
    <xf numFmtId="0" fontId="11" fillId="4" borderId="0" xfId="0" applyFont="1" applyFill="1"/>
    <xf numFmtId="0" fontId="12" fillId="4" borderId="0" xfId="0" applyFont="1" applyFill="1"/>
    <xf numFmtId="0" fontId="15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26" fillId="5" borderId="8" xfId="0" applyNumberFormat="1" applyFont="1" applyFill="1" applyBorder="1" applyAlignment="1">
      <alignment horizontal="left"/>
    </xf>
    <xf numFmtId="0" fontId="26" fillId="5" borderId="0" xfId="0" applyFont="1" applyFill="1"/>
    <xf numFmtId="0" fontId="27" fillId="5" borderId="0" xfId="0" applyFont="1" applyFill="1"/>
    <xf numFmtId="49" fontId="26" fillId="5" borderId="6" xfId="0" applyNumberFormat="1" applyFont="1" applyFill="1" applyBorder="1" applyAlignment="1">
      <alignment horizontal="left"/>
    </xf>
    <xf numFmtId="0" fontId="26" fillId="5" borderId="7" xfId="0" applyFont="1" applyFill="1" applyBorder="1"/>
    <xf numFmtId="0" fontId="27" fillId="5" borderId="7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26" fillId="5" borderId="9" xfId="0" applyNumberFormat="1" applyFont="1" applyFill="1" applyBorder="1" applyAlignment="1">
      <alignment horizontal="left"/>
    </xf>
    <xf numFmtId="0" fontId="26" fillId="5" borderId="5" xfId="0" applyFont="1" applyFill="1" applyBorder="1"/>
    <xf numFmtId="0" fontId="27" fillId="5" borderId="5" xfId="0" applyFont="1" applyFill="1" applyBorder="1"/>
    <xf numFmtId="49" fontId="27" fillId="5" borderId="12" xfId="0" applyNumberFormat="1" applyFont="1" applyFill="1" applyBorder="1" applyAlignment="1">
      <alignment vertical="top" wrapText="1"/>
    </xf>
    <xf numFmtId="0" fontId="27" fillId="5" borderId="13" xfId="0" applyFont="1" applyFill="1" applyBorder="1" applyAlignment="1">
      <alignment vertical="center"/>
    </xf>
    <xf numFmtId="168" fontId="4" fillId="5" borderId="11" xfId="0" applyNumberFormat="1" applyFont="1" applyFill="1" applyBorder="1" applyAlignment="1">
      <alignment horizontal="right"/>
    </xf>
    <xf numFmtId="168" fontId="5" fillId="5" borderId="11" xfId="0" applyNumberFormat="1" applyFont="1" applyFill="1" applyBorder="1" applyAlignment="1">
      <alignment horizontal="right"/>
    </xf>
    <xf numFmtId="0" fontId="18" fillId="5" borderId="8" xfId="18" applyFont="1" applyFill="1" applyBorder="1" applyAlignment="1">
      <alignment horizontal="left"/>
    </xf>
    <xf numFmtId="0" fontId="25" fillId="4" borderId="1" xfId="0" applyFont="1" applyFill="1" applyBorder="1"/>
    <xf numFmtId="0" fontId="25" fillId="4" borderId="2" xfId="0" applyFont="1" applyFill="1" applyBorder="1"/>
    <xf numFmtId="0" fontId="25" fillId="4" borderId="2" xfId="0" applyFont="1" applyFill="1" applyBorder="1" applyAlignment="1">
      <alignment horizontal="center"/>
    </xf>
    <xf numFmtId="0" fontId="25" fillId="4" borderId="2" xfId="10" applyFont="1" applyFill="1" applyBorder="1" applyAlignment="1">
      <alignment horizontal="center"/>
    </xf>
    <xf numFmtId="0" fontId="25" fillId="4" borderId="14" xfId="10" applyFont="1" applyFill="1" applyBorder="1" applyAlignment="1">
      <alignment horizontal="center"/>
    </xf>
    <xf numFmtId="0" fontId="18" fillId="5" borderId="0" xfId="18" applyFont="1" applyFill="1"/>
    <xf numFmtId="43" fontId="21" fillId="5" borderId="0" xfId="19" applyFont="1" applyFill="1" applyBorder="1" applyAlignment="1">
      <alignment horizontal="center"/>
    </xf>
    <xf numFmtId="43" fontId="21" fillId="5" borderId="0" xfId="19" applyFont="1" applyFill="1" applyBorder="1"/>
    <xf numFmtId="43" fontId="21" fillId="5" borderId="15" xfId="19" applyFont="1" applyFill="1" applyBorder="1"/>
    <xf numFmtId="0" fontId="18" fillId="0" borderId="8" xfId="18" applyFont="1" applyBorder="1" applyAlignment="1">
      <alignment horizontal="left"/>
    </xf>
    <xf numFmtId="0" fontId="18" fillId="0" borderId="0" xfId="18" applyFont="1"/>
    <xf numFmtId="43" fontId="0" fillId="0" borderId="0" xfId="19" applyFont="1" applyBorder="1"/>
    <xf numFmtId="43" fontId="0" fillId="0" borderId="15" xfId="19" applyFont="1" applyBorder="1"/>
    <xf numFmtId="0" fontId="18" fillId="0" borderId="0" xfId="18" applyFont="1" applyAlignment="1">
      <alignment horizontal="left" indent="1"/>
    </xf>
    <xf numFmtId="0" fontId="1" fillId="0" borderId="8" xfId="18" applyFont="1" applyBorder="1" applyAlignment="1">
      <alignment horizontal="left"/>
    </xf>
    <xf numFmtId="0" fontId="1" fillId="0" borderId="0" xfId="18" applyFont="1" applyAlignment="1">
      <alignment horizontal="left" indent="2"/>
    </xf>
    <xf numFmtId="0" fontId="1" fillId="0" borderId="0" xfId="18" applyFont="1" applyAlignment="1">
      <alignment horizontal="left" indent="3"/>
    </xf>
    <xf numFmtId="0" fontId="1" fillId="0" borderId="0" xfId="18" applyFont="1" applyAlignment="1">
      <alignment horizontal="left" wrapText="1" indent="3"/>
    </xf>
    <xf numFmtId="0" fontId="1" fillId="0" borderId="0" xfId="18" applyFont="1"/>
    <xf numFmtId="0" fontId="1" fillId="0" borderId="0" xfId="18" applyFont="1" applyAlignment="1">
      <alignment horizontal="left" indent="1"/>
    </xf>
    <xf numFmtId="0" fontId="18" fillId="0" borderId="0" xfId="18" applyFont="1" applyAlignment="1">
      <alignment horizontal="left" wrapText="1" indent="1"/>
    </xf>
    <xf numFmtId="43" fontId="20" fillId="5" borderId="0" xfId="19" applyFont="1" applyFill="1" applyBorder="1"/>
    <xf numFmtId="43" fontId="20" fillId="5" borderId="15" xfId="19" applyFont="1" applyFill="1" applyBorder="1"/>
    <xf numFmtId="2" fontId="19" fillId="5" borderId="8" xfId="18" applyNumberFormat="1" applyFont="1" applyFill="1" applyBorder="1" applyAlignment="1">
      <alignment horizontal="left"/>
    </xf>
    <xf numFmtId="0" fontId="19" fillId="5" borderId="0" xfId="18" applyFont="1" applyFill="1"/>
    <xf numFmtId="2" fontId="18" fillId="0" borderId="8" xfId="18" applyNumberFormat="1" applyFont="1" applyBorder="1" applyAlignment="1">
      <alignment horizontal="left"/>
    </xf>
    <xf numFmtId="0" fontId="18" fillId="0" borderId="0" xfId="18" applyFont="1" applyAlignment="1">
      <alignment horizontal="left" vertical="center"/>
    </xf>
    <xf numFmtId="0" fontId="18" fillId="0" borderId="0" xfId="18" applyFont="1" applyAlignment="1">
      <alignment horizontal="left" indent="2"/>
    </xf>
    <xf numFmtId="0" fontId="18" fillId="3" borderId="8" xfId="18" applyFont="1" applyFill="1" applyBorder="1" applyAlignment="1">
      <alignment horizontal="left"/>
    </xf>
    <xf numFmtId="169" fontId="18" fillId="3" borderId="0" xfId="18" applyNumberFormat="1" applyFont="1" applyFill="1" applyAlignment="1">
      <alignment horizontal="left" vertical="center"/>
    </xf>
    <xf numFmtId="43" fontId="0" fillId="5" borderId="0" xfId="19" applyFont="1" applyFill="1" applyBorder="1"/>
    <xf numFmtId="43" fontId="0" fillId="5" borderId="15" xfId="19" applyFont="1" applyFill="1" applyBorder="1"/>
    <xf numFmtId="169" fontId="1" fillId="0" borderId="0" xfId="18" applyNumberFormat="1" applyFont="1" applyAlignment="1">
      <alignment horizontal="left"/>
    </xf>
    <xf numFmtId="169" fontId="18" fillId="0" borderId="0" xfId="18" applyNumberFormat="1" applyFont="1" applyAlignment="1">
      <alignment horizontal="left"/>
    </xf>
    <xf numFmtId="169" fontId="18" fillId="5" borderId="0" xfId="18" applyNumberFormat="1" applyFont="1" applyFill="1" applyAlignment="1">
      <alignment horizontal="left"/>
    </xf>
    <xf numFmtId="0" fontId="19" fillId="5" borderId="16" xfId="18" applyFont="1" applyFill="1" applyBorder="1" applyAlignment="1">
      <alignment horizontal="left"/>
    </xf>
    <xf numFmtId="43" fontId="20" fillId="5" borderId="10" xfId="19" applyFont="1" applyFill="1" applyBorder="1"/>
    <xf numFmtId="0" fontId="3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 indent="1"/>
    </xf>
    <xf numFmtId="0" fontId="4" fillId="5" borderId="17" xfId="0" applyFont="1" applyFill="1" applyBorder="1"/>
    <xf numFmtId="0" fontId="1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2" fillId="4" borderId="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</cellXfs>
  <cellStyles count="20">
    <cellStyle name="Comma" xfId="1"/>
    <cellStyle name="Comma [0]" xfId="2"/>
    <cellStyle name="Comma 2" xfId="3"/>
    <cellStyle name="Comma 2 2" xfId="4"/>
    <cellStyle name="Currency" xfId="5"/>
    <cellStyle name="Currency [0]" xfId="6"/>
    <cellStyle name="Hipervínculo" xfId="7" builtinId="8"/>
    <cellStyle name="Hipervínculo 2" xfId="8"/>
    <cellStyle name="Hyperlink" xfId="9"/>
    <cellStyle name="Millares 2" xfId="19"/>
    <cellStyle name="Normal" xfId="0" builtinId="0"/>
    <cellStyle name="Normal 2" xfId="10"/>
    <cellStyle name="Normal 3" xfId="11"/>
    <cellStyle name="Normal 3 10" xfId="12"/>
    <cellStyle name="Normal 3 2" xfId="13"/>
    <cellStyle name="Normal 4" xfId="14"/>
    <cellStyle name="Normal 5" xfId="15"/>
    <cellStyle name="Normal 8" xfId="18"/>
    <cellStyle name="Percent" xfId="16"/>
    <cellStyle name="Porcentual 2" xfId="17"/>
  </cellStyles>
  <dxfs count="0"/>
  <tableStyles count="0" defaultTableStyle="TableStyleMedium2" defaultPivotStyle="PivotStyleLight16"/>
  <colors>
    <mruColors>
      <color rgb="FFCECECE"/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showGridLines="0" tabSelected="1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P12" sqref="P12"/>
    </sheetView>
  </sheetViews>
  <sheetFormatPr baseColWidth="10" defaultRowHeight="15"/>
  <cols>
    <col min="2" max="2" width="8.5703125" customWidth="1"/>
    <col min="3" max="3" width="76.5703125" customWidth="1"/>
    <col min="4" max="4" width="7.28515625" customWidth="1"/>
    <col min="7" max="7" width="11.42578125" customWidth="1"/>
  </cols>
  <sheetData>
    <row r="1" spans="2:14">
      <c r="B1" s="1"/>
    </row>
    <row r="2" spans="2:14" ht="15.75" customHeight="1">
      <c r="B2" s="10"/>
      <c r="C2" s="11"/>
      <c r="D2" s="12"/>
      <c r="E2" s="90"/>
      <c r="F2" s="90"/>
      <c r="G2" s="90"/>
      <c r="H2" s="90"/>
      <c r="I2" s="90"/>
      <c r="J2" s="90"/>
      <c r="K2" s="90"/>
      <c r="L2" s="90"/>
      <c r="M2" s="13"/>
      <c r="N2" s="85"/>
    </row>
    <row r="3" spans="2:14" ht="15" customHeight="1">
      <c r="B3" s="91" t="s">
        <v>224</v>
      </c>
      <c r="C3" s="91"/>
      <c r="D3" s="91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4" ht="15" customHeight="1">
      <c r="B4" s="91" t="s">
        <v>225</v>
      </c>
      <c r="C4" s="91"/>
      <c r="D4" s="91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2:14" ht="14.45" customHeight="1">
      <c r="B5" s="92" t="s">
        <v>0</v>
      </c>
      <c r="C5" s="93"/>
      <c r="D5" s="93"/>
      <c r="E5" s="14">
        <v>2016</v>
      </c>
      <c r="F5" s="14">
        <f t="shared" ref="F5:N5" si="0">+E5+1</f>
        <v>2017</v>
      </c>
      <c r="G5" s="14">
        <f t="shared" si="0"/>
        <v>2018</v>
      </c>
      <c r="H5" s="14">
        <f t="shared" si="0"/>
        <v>2019</v>
      </c>
      <c r="I5" s="14">
        <f t="shared" si="0"/>
        <v>2020</v>
      </c>
      <c r="J5" s="14">
        <f t="shared" si="0"/>
        <v>2021</v>
      </c>
      <c r="K5" s="14">
        <f t="shared" si="0"/>
        <v>2022</v>
      </c>
      <c r="L5" s="14">
        <f t="shared" si="0"/>
        <v>2023</v>
      </c>
      <c r="M5" s="14">
        <f t="shared" si="0"/>
        <v>2024</v>
      </c>
      <c r="N5" s="14">
        <f t="shared" si="0"/>
        <v>2025</v>
      </c>
    </row>
    <row r="6" spans="2:14" ht="15.75">
      <c r="B6" s="94"/>
      <c r="C6" s="95"/>
      <c r="D6" s="9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2:14" ht="32.25" customHeight="1">
      <c r="B7" s="87" t="s">
        <v>2</v>
      </c>
      <c r="C7" s="88"/>
      <c r="D7" s="89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2:14">
      <c r="B8" s="16">
        <v>1</v>
      </c>
      <c r="C8" s="17" t="s">
        <v>4</v>
      </c>
      <c r="D8" s="18" t="s">
        <v>3</v>
      </c>
      <c r="E8" s="6">
        <f>TRANSACCIONES!C4</f>
        <v>9607.6105651543985</v>
      </c>
      <c r="F8" s="6">
        <f>TRANSACCIONES!D4</f>
        <v>10486.90264834691</v>
      </c>
      <c r="G8" s="6">
        <f>TRANSACCIONES!E4</f>
        <v>10447.8095371</v>
      </c>
      <c r="H8" s="6">
        <f>TRANSACCIONES!F4</f>
        <v>10901.239438280001</v>
      </c>
      <c r="I8" s="6">
        <f>TRANSACCIONES!G4</f>
        <v>9534.6295553397558</v>
      </c>
      <c r="J8" s="6">
        <f>TRANSACCIONES!H4</f>
        <v>11720.361655996545</v>
      </c>
      <c r="K8" s="6">
        <f>TRANSACCIONES!I4</f>
        <v>12706.188309714982</v>
      </c>
      <c r="L8" s="6">
        <f>TRANSACCIONES!J4</f>
        <v>13716.395694308723</v>
      </c>
      <c r="M8" s="6">
        <f>TRANSACCIONES!K4</f>
        <v>13595.259130921997</v>
      </c>
      <c r="N8" s="6">
        <f>TRANSACCIONES!L4</f>
        <v>13091.373142226499</v>
      </c>
    </row>
    <row r="9" spans="2:14">
      <c r="B9" s="16" t="s">
        <v>5</v>
      </c>
      <c r="C9" s="19" t="s">
        <v>6</v>
      </c>
      <c r="D9" s="18" t="s">
        <v>3</v>
      </c>
      <c r="E9" s="3">
        <f>TRANSACCIONES!C5</f>
        <v>1521.7824081900001</v>
      </c>
      <c r="F9" s="3">
        <f>TRANSACCIONES!D5</f>
        <v>2188.0322280338182</v>
      </c>
      <c r="G9" s="3">
        <f>TRANSACCIONES!E5</f>
        <v>1962.28204985</v>
      </c>
      <c r="H9" s="3">
        <f>TRANSACCIONES!F5</f>
        <v>931.00074266000001</v>
      </c>
      <c r="I9" s="3">
        <f>TRANSACCIONES!G5</f>
        <v>0</v>
      </c>
      <c r="J9" s="3">
        <f>TRANSACCIONES!H5</f>
        <v>841.23002300000019</v>
      </c>
      <c r="K9" s="3">
        <f>TRANSACCIONES!I5</f>
        <v>1053.2731961300001</v>
      </c>
      <c r="L9" s="3">
        <f>TRANSACCIONES!J5</f>
        <v>1362.7502259100002</v>
      </c>
      <c r="M9" s="3">
        <f>TRANSACCIONES!K5</f>
        <v>1484.62298887</v>
      </c>
      <c r="N9" s="3">
        <f>TRANSACCIONES!L5</f>
        <v>1564.6284710000002</v>
      </c>
    </row>
    <row r="10" spans="2:14">
      <c r="B10" s="16" t="s">
        <v>7</v>
      </c>
      <c r="C10" s="19" t="s">
        <v>8</v>
      </c>
      <c r="D10" s="18" t="s">
        <v>3</v>
      </c>
      <c r="E10" s="3">
        <f>TRANSACCIONES!C38</f>
        <v>0</v>
      </c>
      <c r="F10" s="3">
        <f>TRANSACCIONES!D38</f>
        <v>0</v>
      </c>
      <c r="G10" s="3">
        <f>TRANSACCIONES!E38</f>
        <v>0</v>
      </c>
      <c r="H10" s="3">
        <f>TRANSACCIONES!F38</f>
        <v>0</v>
      </c>
      <c r="I10" s="3">
        <f>TRANSACCIONES!G38</f>
        <v>958.63286657000003</v>
      </c>
      <c r="J10" s="3">
        <f>TRANSACCIONES!H38</f>
        <v>0</v>
      </c>
      <c r="K10" s="3">
        <f>TRANSACCIONES!I38</f>
        <v>52.124698290727267</v>
      </c>
      <c r="L10" s="3">
        <f>TRANSACCIONES!J38</f>
        <v>52.871471440000008</v>
      </c>
      <c r="M10" s="3">
        <f>TRANSACCIONES!K38</f>
        <v>63.888574089999992</v>
      </c>
      <c r="N10" s="3">
        <f>TRANSACCIONES!L38</f>
        <v>0</v>
      </c>
    </row>
    <row r="11" spans="2:14">
      <c r="B11" s="16" t="s">
        <v>9</v>
      </c>
      <c r="C11" s="19" t="s">
        <v>10</v>
      </c>
      <c r="D11" s="18" t="s">
        <v>3</v>
      </c>
      <c r="E11" s="3">
        <f>TRANSACCIONES!C48</f>
        <v>7384.5445597600001</v>
      </c>
      <c r="F11" s="3">
        <f>TRANSACCIONES!D48</f>
        <v>7469.4877174254543</v>
      </c>
      <c r="G11" s="3">
        <f>TRANSACCIONES!E48</f>
        <v>7536.3399727800015</v>
      </c>
      <c r="H11" s="3">
        <f>TRANSACCIONES!F48</f>
        <v>7951.9382917000003</v>
      </c>
      <c r="I11" s="3">
        <f>TRANSACCIONES!G48</f>
        <v>7443.7056326700013</v>
      </c>
      <c r="J11" s="3">
        <f>TRANSACCIONES!H48</f>
        <v>9215.2681057900008</v>
      </c>
      <c r="K11" s="3">
        <f>TRANSACCIONES!I48</f>
        <v>9621.11860523</v>
      </c>
      <c r="L11" s="3">
        <f>TRANSACCIONES!J48</f>
        <v>10484.633868217272</v>
      </c>
      <c r="M11" s="3">
        <f>TRANSACCIONES!K48</f>
        <v>10101.24674472</v>
      </c>
      <c r="N11" s="3">
        <f>TRANSACCIONES!L48</f>
        <v>9494.7269425399973</v>
      </c>
    </row>
    <row r="12" spans="2:14">
      <c r="B12" s="16" t="s">
        <v>11</v>
      </c>
      <c r="C12" s="19" t="s">
        <v>12</v>
      </c>
      <c r="D12" s="18" t="s">
        <v>3</v>
      </c>
      <c r="E12" s="3">
        <f>TRANSACCIONES!C58</f>
        <v>701.28359720440005</v>
      </c>
      <c r="F12" s="3">
        <f>TRANSACCIONES!D58</f>
        <v>829.38270288763636</v>
      </c>
      <c r="G12" s="3">
        <f>TRANSACCIONES!E58</f>
        <v>949.18751446999988</v>
      </c>
      <c r="H12" s="3">
        <f>TRANSACCIONES!F58</f>
        <v>2018.3004039199998</v>
      </c>
      <c r="I12" s="3">
        <f>TRANSACCIONES!G58</f>
        <v>1132.2910560997536</v>
      </c>
      <c r="J12" s="3">
        <f>TRANSACCIONES!H58</f>
        <v>1663.8635272065453</v>
      </c>
      <c r="K12" s="3">
        <f>TRANSACCIONES!I58</f>
        <v>1979.6718100642545</v>
      </c>
      <c r="L12" s="3">
        <f>TRANSACCIONES!J58</f>
        <v>1816.1401287414506</v>
      </c>
      <c r="M12" s="3">
        <f>TRANSACCIONES!K58</f>
        <v>1945.5008232420003</v>
      </c>
      <c r="N12" s="3">
        <f>TRANSACCIONES!L58</f>
        <v>2032.0177286865019</v>
      </c>
    </row>
    <row r="13" spans="2:14">
      <c r="B13" s="16" t="s">
        <v>13</v>
      </c>
      <c r="C13" s="17" t="s">
        <v>14</v>
      </c>
      <c r="D13" s="18" t="s">
        <v>3</v>
      </c>
      <c r="E13" s="3">
        <f>TRANSACCIONES!C86</f>
        <v>8598.0715292819987</v>
      </c>
      <c r="F13" s="3">
        <f>TRANSACCIONES!D86</f>
        <v>8625.9882891163634</v>
      </c>
      <c r="G13" s="3">
        <f>TRANSACCIONES!E86</f>
        <v>9786.0327522859989</v>
      </c>
      <c r="H13" s="3">
        <f>TRANSACCIONES!F86</f>
        <v>10123.677762020001</v>
      </c>
      <c r="I13" s="3">
        <f>TRANSACCIONES!G86</f>
        <v>9753.2180627218495</v>
      </c>
      <c r="J13" s="3">
        <f>TRANSACCIONES!H86</f>
        <v>10929.802175831817</v>
      </c>
      <c r="K13" s="3">
        <f>TRANSACCIONES!I86</f>
        <v>12127.106890882584</v>
      </c>
      <c r="L13" s="3">
        <f>TRANSACCIONES!J86</f>
        <v>12424.961704187737</v>
      </c>
      <c r="M13" s="3">
        <f>TRANSACCIONES!K86</f>
        <v>12474.144690320001</v>
      </c>
      <c r="N13" s="3">
        <f>TRANSACCIONES!L86</f>
        <v>11628.095656750529</v>
      </c>
    </row>
    <row r="14" spans="2:14">
      <c r="B14" s="16" t="s">
        <v>15</v>
      </c>
      <c r="C14" s="19" t="s">
        <v>16</v>
      </c>
      <c r="D14" s="18" t="s">
        <v>3</v>
      </c>
      <c r="E14" s="6">
        <f>TRANSACCIONES!C87</f>
        <v>6235.0588403500005</v>
      </c>
      <c r="F14" s="6">
        <f>TRANSACCIONES!D87</f>
        <v>6139.5824288541835</v>
      </c>
      <c r="G14" s="6">
        <f>TRANSACCIONES!E87</f>
        <v>7198.2358346000001</v>
      </c>
      <c r="H14" s="6">
        <f>TRANSACCIONES!F87</f>
        <v>7453.9539686899998</v>
      </c>
      <c r="I14" s="6">
        <f>TRANSACCIONES!G87</f>
        <v>7862.3234242536673</v>
      </c>
      <c r="J14" s="6">
        <f>TRANSACCIONES!H87</f>
        <v>8237.0987043700006</v>
      </c>
      <c r="K14" s="6">
        <f>TRANSACCIONES!I87</f>
        <v>8743.1897558778765</v>
      </c>
      <c r="L14" s="6">
        <f>TRANSACCIONES!J87</f>
        <v>9264.838803319999</v>
      </c>
      <c r="M14" s="6">
        <f>TRANSACCIONES!K87</f>
        <v>9231.6839881800006</v>
      </c>
      <c r="N14" s="6">
        <f>TRANSACCIONES!L87</f>
        <v>8087.9547879152142</v>
      </c>
    </row>
    <row r="15" spans="2:14">
      <c r="B15" s="16" t="s">
        <v>17</v>
      </c>
      <c r="C15" s="19" t="s">
        <v>18</v>
      </c>
      <c r="D15" s="18" t="s">
        <v>3</v>
      </c>
      <c r="E15" s="3">
        <f>TRANSACCIONES!C92</f>
        <v>1989.6878758780001</v>
      </c>
      <c r="F15" s="3">
        <f>TRANSACCIONES!D92</f>
        <v>1912.2869641603638</v>
      </c>
      <c r="G15" s="3">
        <f>TRANSACCIONES!E92</f>
        <v>2414.1455390760002</v>
      </c>
      <c r="H15" s="3">
        <f>TRANSACCIONES!F92</f>
        <v>2045.8476825600001</v>
      </c>
      <c r="I15" s="3">
        <f>TRANSACCIONES!G92</f>
        <v>1224.9991935681819</v>
      </c>
      <c r="J15" s="3">
        <f>TRANSACCIONES!H92</f>
        <v>1703.3741507045456</v>
      </c>
      <c r="K15" s="3">
        <f>TRANSACCIONES!I92</f>
        <v>1731.7285966909089</v>
      </c>
      <c r="L15" s="3">
        <f>TRANSACCIONES!J92</f>
        <v>1988.8259553272474</v>
      </c>
      <c r="M15" s="3">
        <f>TRANSACCIONES!K92</f>
        <v>2043.7601116399996</v>
      </c>
      <c r="N15" s="3">
        <f>TRANSACCIONES!L92</f>
        <v>1838.5878714343198</v>
      </c>
    </row>
    <row r="16" spans="2:14">
      <c r="B16" s="16" t="s">
        <v>19</v>
      </c>
      <c r="C16" s="19" t="s">
        <v>20</v>
      </c>
      <c r="D16" s="18" t="s">
        <v>3</v>
      </c>
      <c r="E16" s="3">
        <f>TRANSACCIONES!C93</f>
        <v>0</v>
      </c>
      <c r="F16" s="3">
        <f>TRANSACCIONES!D93</f>
        <v>0</v>
      </c>
      <c r="G16" s="3">
        <f>TRANSACCIONES!E93</f>
        <v>0</v>
      </c>
      <c r="H16" s="3">
        <f>TRANSACCIONES!F93</f>
        <v>0</v>
      </c>
      <c r="I16" s="3">
        <f>TRANSACCIONES!G93</f>
        <v>0</v>
      </c>
      <c r="J16" s="3">
        <f>TRANSACCIONES!H93</f>
        <v>0</v>
      </c>
      <c r="K16" s="3">
        <f>TRANSACCIONES!I93</f>
        <v>0</v>
      </c>
      <c r="L16" s="3">
        <f>TRANSACCIONES!J93</f>
        <v>0</v>
      </c>
      <c r="M16" s="3">
        <f>TRANSACCIONES!K93</f>
        <v>0</v>
      </c>
      <c r="N16" s="3">
        <f>TRANSACCIONES!L93</f>
        <v>0</v>
      </c>
    </row>
    <row r="17" spans="2:14">
      <c r="B17" s="16" t="s">
        <v>21</v>
      </c>
      <c r="C17" s="19" t="s">
        <v>22</v>
      </c>
      <c r="D17" s="18" t="s">
        <v>3</v>
      </c>
      <c r="E17" s="3">
        <f>TRANSACCIONES!C94</f>
        <v>13.705378810000001</v>
      </c>
      <c r="F17" s="3">
        <f>TRANSACCIONES!D94</f>
        <v>2.1216200618181822</v>
      </c>
      <c r="G17" s="3">
        <f>TRANSACCIONES!E94</f>
        <v>2.1734701999999997</v>
      </c>
      <c r="H17" s="3">
        <f>TRANSACCIONES!F94</f>
        <v>67.387172980000003</v>
      </c>
      <c r="I17" s="3">
        <f>TRANSACCIONES!G94</f>
        <v>61.464646180000003</v>
      </c>
      <c r="J17" s="3">
        <f>TRANSACCIONES!H94</f>
        <v>67.223377110000015</v>
      </c>
      <c r="K17" s="3">
        <f>TRANSACCIONES!I94</f>
        <v>60.596731397636347</v>
      </c>
      <c r="L17" s="3">
        <f>TRANSACCIONES!J94</f>
        <v>52.781829529642863</v>
      </c>
      <c r="M17" s="3">
        <f>TRANSACCIONES!K94</f>
        <v>49.839427149999999</v>
      </c>
      <c r="N17" s="3">
        <f>TRANSACCIONES!L94</f>
        <v>41.844698049999998</v>
      </c>
    </row>
    <row r="18" spans="2:14">
      <c r="B18" s="16" t="s">
        <v>23</v>
      </c>
      <c r="C18" s="19" t="s">
        <v>24</v>
      </c>
      <c r="D18" s="18" t="s">
        <v>3</v>
      </c>
      <c r="E18" s="3">
        <f>TRANSACCIONES!C98</f>
        <v>0</v>
      </c>
      <c r="F18" s="3">
        <f>TRANSACCIONES!D98</f>
        <v>0</v>
      </c>
      <c r="G18" s="3">
        <f>TRANSACCIONES!E98</f>
        <v>0</v>
      </c>
      <c r="H18" s="3">
        <f>TRANSACCIONES!F98</f>
        <v>0</v>
      </c>
      <c r="I18" s="3">
        <f>TRANSACCIONES!G98</f>
        <v>0</v>
      </c>
      <c r="J18" s="3">
        <f>TRANSACCIONES!H98</f>
        <v>15</v>
      </c>
      <c r="K18" s="3">
        <f>TRANSACCIONES!I98</f>
        <v>0</v>
      </c>
      <c r="L18" s="3">
        <f>TRANSACCIONES!J98</f>
        <v>0</v>
      </c>
      <c r="M18" s="3">
        <f>TRANSACCIONES!K98</f>
        <v>0</v>
      </c>
      <c r="N18" s="3">
        <f>TRANSACCIONES!L98</f>
        <v>0</v>
      </c>
    </row>
    <row r="19" spans="2:14">
      <c r="B19" s="16" t="s">
        <v>25</v>
      </c>
      <c r="C19" s="19" t="s">
        <v>10</v>
      </c>
      <c r="D19" s="18" t="s">
        <v>3</v>
      </c>
      <c r="E19" s="3">
        <f>TRANSACCIONES!C102</f>
        <v>183.63187552399998</v>
      </c>
      <c r="F19" s="3">
        <f>TRANSACCIONES!D102</f>
        <v>2.9198689090909098</v>
      </c>
      <c r="G19" s="3">
        <f>TRANSACCIONES!E102</f>
        <v>36.039867310000005</v>
      </c>
      <c r="H19" s="3">
        <f>TRANSACCIONES!F102</f>
        <v>2.70876523</v>
      </c>
      <c r="I19" s="3">
        <f>TRANSACCIONES!G102</f>
        <v>296.71359292</v>
      </c>
      <c r="J19" s="3">
        <f>TRANSACCIONES!H102</f>
        <v>366.42036141</v>
      </c>
      <c r="K19" s="3">
        <f>TRANSACCIONES!I102</f>
        <v>1194.3719942110001</v>
      </c>
      <c r="L19" s="3">
        <f>TRANSACCIONES!J102</f>
        <v>405.33946139727271</v>
      </c>
      <c r="M19" s="3">
        <f>TRANSACCIONES!K102</f>
        <v>614.62742422999997</v>
      </c>
      <c r="N19" s="3">
        <f>TRANSACCIONES!L102</f>
        <v>511.64643622</v>
      </c>
    </row>
    <row r="20" spans="2:14">
      <c r="B20" s="16" t="s">
        <v>26</v>
      </c>
      <c r="C20" s="19" t="s">
        <v>27</v>
      </c>
      <c r="D20" s="18" t="s">
        <v>3</v>
      </c>
      <c r="E20" s="3">
        <f>TRANSACCIONES!C112</f>
        <v>0</v>
      </c>
      <c r="F20" s="3">
        <f>TRANSACCIONES!D112</f>
        <v>0</v>
      </c>
      <c r="G20" s="3">
        <f>TRANSACCIONES!E112</f>
        <v>0</v>
      </c>
      <c r="H20" s="3">
        <f>TRANSACCIONES!F112</f>
        <v>0</v>
      </c>
      <c r="I20" s="3">
        <f>TRANSACCIONES!G112</f>
        <v>1.9476149299999999</v>
      </c>
      <c r="J20" s="3">
        <f>TRANSACCIONES!H112</f>
        <v>1.5958381399999999</v>
      </c>
      <c r="K20" s="3">
        <f>TRANSACCIONES!I112</f>
        <v>1.6897152499999999</v>
      </c>
      <c r="L20" s="3">
        <f>TRANSACCIONES!J112</f>
        <v>1.4034015899999999</v>
      </c>
      <c r="M20" s="3">
        <f>TRANSACCIONES!K112</f>
        <v>4.6822037700000001</v>
      </c>
      <c r="N20" s="3">
        <f>TRANSACCIONES!L112</f>
        <v>742.51197461363427</v>
      </c>
    </row>
    <row r="21" spans="2:14">
      <c r="B21" s="16" t="s">
        <v>28</v>
      </c>
      <c r="C21" s="20" t="s">
        <v>29</v>
      </c>
      <c r="D21" s="21" t="s">
        <v>3</v>
      </c>
      <c r="E21" s="3">
        <f>TRANSACCIONES!C116</f>
        <v>175.98755872000001</v>
      </c>
      <c r="F21" s="3">
        <f>TRANSACCIONES!D116</f>
        <v>569.07740713090914</v>
      </c>
      <c r="G21" s="3">
        <f>TRANSACCIONES!E116</f>
        <v>135.43804109999999</v>
      </c>
      <c r="H21" s="3">
        <f>TRANSACCIONES!F116</f>
        <v>553.78017255999998</v>
      </c>
      <c r="I21" s="3">
        <f>TRANSACCIONES!G116</f>
        <v>305.76959087000006</v>
      </c>
      <c r="J21" s="3">
        <f>TRANSACCIONES!H116</f>
        <v>539.08974409727261</v>
      </c>
      <c r="K21" s="3">
        <f>TRANSACCIONES!I116</f>
        <v>395.53009745516243</v>
      </c>
      <c r="L21" s="3">
        <f>TRANSACCIONES!J116</f>
        <v>711.77225302357579</v>
      </c>
      <c r="M21" s="3">
        <f>TRANSACCIONES!K116</f>
        <v>529.55153534999999</v>
      </c>
      <c r="N21" s="3">
        <f>TRANSACCIONES!L116</f>
        <v>405.54988851736147</v>
      </c>
    </row>
    <row r="22" spans="2:14">
      <c r="B22" s="22" t="s">
        <v>30</v>
      </c>
      <c r="C22" s="23" t="s">
        <v>31</v>
      </c>
      <c r="D22" s="24" t="s">
        <v>3</v>
      </c>
      <c r="E22" s="43">
        <f>TRANSACCIONES!C132</f>
        <v>1009.5390358723998</v>
      </c>
      <c r="F22" s="43">
        <f>TRANSACCIONES!D132</f>
        <v>1860.9143592305463</v>
      </c>
      <c r="G22" s="43">
        <f>TRANSACCIONES!E132</f>
        <v>661.77678481400108</v>
      </c>
      <c r="H22" s="43">
        <f>TRANSACCIONES!F132</f>
        <v>777.56167626000024</v>
      </c>
      <c r="I22" s="43">
        <f>TRANSACCIONES!G132</f>
        <v>-218.58850738209367</v>
      </c>
      <c r="J22" s="43">
        <f>TRANSACCIONES!H132</f>
        <v>790.55948016472757</v>
      </c>
      <c r="K22" s="43">
        <f>TRANSACCIONES!I132</f>
        <v>579.08141883239841</v>
      </c>
      <c r="L22" s="43">
        <f>TRANSACCIONES!J132</f>
        <v>1291.433990120986</v>
      </c>
      <c r="M22" s="43">
        <f>TRANSACCIONES!K132</f>
        <v>1121.1144406019957</v>
      </c>
      <c r="N22" s="43">
        <f>TRANSACCIONES!L132</f>
        <v>1463.27748547597</v>
      </c>
    </row>
    <row r="23" spans="2:14">
      <c r="B23" s="25" t="s">
        <v>32</v>
      </c>
      <c r="C23" s="26" t="s">
        <v>33</v>
      </c>
      <c r="D23" s="27" t="s">
        <v>3</v>
      </c>
      <c r="E23" s="43">
        <f>TRANSACCIONES!C133</f>
        <v>1009.5390358723998</v>
      </c>
      <c r="F23" s="43">
        <f>TRANSACCIONES!D133</f>
        <v>1860.9143592305463</v>
      </c>
      <c r="G23" s="43">
        <f>TRANSACCIONES!E133</f>
        <v>661.77678481400108</v>
      </c>
      <c r="H23" s="43">
        <f>TRANSACCIONES!F133</f>
        <v>777.56167626000024</v>
      </c>
      <c r="I23" s="43">
        <f>TRANSACCIONES!G133</f>
        <v>-218.58850738209367</v>
      </c>
      <c r="J23" s="43">
        <f>TRANSACCIONES!H133</f>
        <v>790.55948016472757</v>
      </c>
      <c r="K23" s="43">
        <f>TRANSACCIONES!I133</f>
        <v>579.08141883239841</v>
      </c>
      <c r="L23" s="43">
        <f>TRANSACCIONES!J133</f>
        <v>1291.433990120986</v>
      </c>
      <c r="M23" s="43">
        <f>TRANSACCIONES!K133</f>
        <v>1121.1144406019957</v>
      </c>
      <c r="N23" s="43">
        <f>TRANSACCIONES!L133</f>
        <v>1463.27748547597</v>
      </c>
    </row>
    <row r="24" spans="2:14">
      <c r="B24" s="28" t="s">
        <v>1</v>
      </c>
      <c r="C24" s="29" t="s">
        <v>34</v>
      </c>
      <c r="D24" s="30" t="s">
        <v>3</v>
      </c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2:14">
      <c r="B25" s="28" t="s">
        <v>35</v>
      </c>
      <c r="C25" s="31" t="s">
        <v>36</v>
      </c>
      <c r="D25" s="30" t="s">
        <v>3</v>
      </c>
      <c r="E25" s="3">
        <f>TRANSACCIONES!C135</f>
        <v>528.92345925000006</v>
      </c>
      <c r="F25" s="3">
        <f>TRANSACCIONES!D135</f>
        <v>870.27739946618192</v>
      </c>
      <c r="G25" s="3">
        <f>TRANSACCIONES!E135</f>
        <v>837.98859503999995</v>
      </c>
      <c r="H25" s="3">
        <f>TRANSACCIONES!F135</f>
        <v>400.02375575999997</v>
      </c>
      <c r="I25" s="3">
        <f>TRANSACCIONES!G135</f>
        <v>167.7144698003525</v>
      </c>
      <c r="J25" s="3">
        <f>TRANSACCIONES!H135</f>
        <v>442.82106697</v>
      </c>
      <c r="K25" s="3">
        <f>TRANSACCIONES!I135</f>
        <v>352.74551910000002</v>
      </c>
      <c r="L25" s="3">
        <f>TRANSACCIONES!J135</f>
        <v>796.31492985000034</v>
      </c>
      <c r="M25" s="3">
        <f>TRANSACCIONES!K135</f>
        <v>630.27288494000004</v>
      </c>
      <c r="N25" s="3">
        <f>TRANSACCIONES!L135</f>
        <v>1083.76286886</v>
      </c>
    </row>
    <row r="26" spans="2:14">
      <c r="B26" s="32" t="s">
        <v>37</v>
      </c>
      <c r="C26" s="33" t="s">
        <v>38</v>
      </c>
      <c r="D26" s="30" t="s">
        <v>3</v>
      </c>
      <c r="E26" s="3">
        <f>TRANSACCIONES!C136</f>
        <v>513.41638925000007</v>
      </c>
      <c r="F26" s="3">
        <f>TRANSACCIONES!D136</f>
        <v>882.27739946618169</v>
      </c>
      <c r="G26" s="3">
        <f>TRANSACCIONES!E136</f>
        <v>841.13831338</v>
      </c>
      <c r="H26" s="3">
        <f>TRANSACCIONES!F136</f>
        <v>394.22375576000002</v>
      </c>
      <c r="I26" s="3">
        <f>TRANSACCIONES!G136</f>
        <v>164.94237636035251</v>
      </c>
      <c r="J26" s="3">
        <f>TRANSACCIONES!H136</f>
        <v>337.79417927000003</v>
      </c>
      <c r="K26" s="3">
        <f>TRANSACCIONES!I136</f>
        <v>332.55645767999999</v>
      </c>
      <c r="L26" s="3">
        <f>TRANSACCIONES!J136</f>
        <v>401.79471603000013</v>
      </c>
      <c r="M26" s="3">
        <f>TRANSACCIONES!K136</f>
        <v>359.46403996000004</v>
      </c>
      <c r="N26" s="3">
        <f>TRANSACCIONES!L136</f>
        <v>874.21986886000002</v>
      </c>
    </row>
    <row r="27" spans="2:14">
      <c r="B27" s="32" t="s">
        <v>39</v>
      </c>
      <c r="C27" s="33" t="s">
        <v>40</v>
      </c>
      <c r="D27" s="30" t="s">
        <v>3</v>
      </c>
      <c r="E27" s="3">
        <f>TRANSACCIONES!C141</f>
        <v>15.507070000000002</v>
      </c>
      <c r="F27" s="3">
        <f>TRANSACCIONES!D141</f>
        <v>-11.999999999999998</v>
      </c>
      <c r="G27" s="3">
        <f>TRANSACCIONES!E141</f>
        <v>0</v>
      </c>
      <c r="H27" s="3">
        <f>TRANSACCIONES!F141</f>
        <v>5.8000000000000025</v>
      </c>
      <c r="I27" s="3">
        <f>TRANSACCIONES!G141</f>
        <v>-3.7599999999999971</v>
      </c>
      <c r="J27" s="3">
        <f>TRANSACCIONES!H141</f>
        <v>50.375674069999988</v>
      </c>
      <c r="K27" s="3">
        <f>TRANSACCIONES!I141</f>
        <v>7.5531239800000014</v>
      </c>
      <c r="L27" s="3">
        <f>TRANSACCIONES!J141</f>
        <v>389.72012381999997</v>
      </c>
      <c r="M27" s="3">
        <f>TRANSACCIONES!K141</f>
        <v>86.039999999999992</v>
      </c>
      <c r="N27" s="3">
        <f>TRANSACCIONES!L141</f>
        <v>209.54000000000011</v>
      </c>
    </row>
    <row r="28" spans="2:14">
      <c r="B28" s="32" t="s">
        <v>41</v>
      </c>
      <c r="C28" s="33" t="s">
        <v>42</v>
      </c>
      <c r="D28" s="30" t="s">
        <v>3</v>
      </c>
      <c r="E28" s="3">
        <f>TRANSACCIONES!C142</f>
        <v>0</v>
      </c>
      <c r="F28" s="3">
        <f>TRANSACCIONES!D142</f>
        <v>0</v>
      </c>
      <c r="G28" s="3">
        <f>TRANSACCIONES!E142</f>
        <v>-5.8999999999999995</v>
      </c>
      <c r="H28" s="3">
        <f>TRANSACCIONES!F142</f>
        <v>0</v>
      </c>
      <c r="I28" s="3">
        <f>TRANSACCIONES!G142</f>
        <v>0</v>
      </c>
      <c r="J28" s="3">
        <f>TRANSACCIONES!H142</f>
        <v>0</v>
      </c>
      <c r="K28" s="3">
        <f>TRANSACCIONES!I142</f>
        <v>0</v>
      </c>
      <c r="L28" s="3">
        <f>TRANSACCIONES!J142</f>
        <v>0</v>
      </c>
      <c r="M28" s="3">
        <f>TRANSACCIONES!K142</f>
        <v>0</v>
      </c>
      <c r="N28" s="3">
        <f>TRANSACCIONES!L142</f>
        <v>0</v>
      </c>
    </row>
    <row r="29" spans="2:14">
      <c r="B29" s="34" t="s">
        <v>43</v>
      </c>
      <c r="C29" s="35" t="s">
        <v>44</v>
      </c>
      <c r="D29" s="36" t="s">
        <v>3</v>
      </c>
      <c r="E29" s="3">
        <f>TRANSACCIONES!C143</f>
        <v>0</v>
      </c>
      <c r="F29" s="3">
        <f>TRANSACCIONES!D143</f>
        <v>0</v>
      </c>
      <c r="G29" s="3">
        <f>TRANSACCIONES!E143</f>
        <v>0</v>
      </c>
      <c r="H29" s="3">
        <f>TRANSACCIONES!F143</f>
        <v>0</v>
      </c>
      <c r="I29" s="3">
        <f>TRANSACCIONES!G143</f>
        <v>6.5320934399999997</v>
      </c>
      <c r="J29" s="3">
        <f>TRANSACCIONES!H143</f>
        <v>54.651213630000001</v>
      </c>
      <c r="K29" s="3">
        <f>TRANSACCIONES!I143</f>
        <v>12.635937439999999</v>
      </c>
      <c r="L29" s="3">
        <f>TRANSACCIONES!J143</f>
        <v>4.8000900000000684</v>
      </c>
      <c r="M29" s="3">
        <f>TRANSACCIONES!K143</f>
        <v>184.76884498000001</v>
      </c>
      <c r="N29" s="3">
        <f>TRANSACCIONES!L143</f>
        <v>2.9999999999290594E-3</v>
      </c>
    </row>
    <row r="30" spans="2:14">
      <c r="B30" s="37" t="s">
        <v>45</v>
      </c>
      <c r="C30" s="38" t="s">
        <v>46</v>
      </c>
      <c r="D30" s="39" t="s">
        <v>3</v>
      </c>
      <c r="E30" s="43">
        <f>TRANSACCIONES!C148</f>
        <v>9126.9949885319984</v>
      </c>
      <c r="F30" s="43">
        <f>TRANSACCIONES!D148</f>
        <v>9496.2656885825454</v>
      </c>
      <c r="G30" s="43">
        <f>TRANSACCIONES!E148</f>
        <v>10624.021347325999</v>
      </c>
      <c r="H30" s="43">
        <f>TRANSACCIONES!F148</f>
        <v>10523.70151778</v>
      </c>
      <c r="I30" s="43">
        <f>TRANSACCIONES!G148</f>
        <v>9920.9325325222017</v>
      </c>
      <c r="J30" s="43">
        <f>TRANSACCIONES!H148</f>
        <v>11372.623242801817</v>
      </c>
      <c r="K30" s="43">
        <f>TRANSACCIONES!I148</f>
        <v>12479.852409982585</v>
      </c>
      <c r="L30" s="43">
        <f>TRANSACCIONES!J148</f>
        <v>13221.276634037738</v>
      </c>
      <c r="M30" s="43">
        <f>TRANSACCIONES!K148</f>
        <v>13104.417575260002</v>
      </c>
      <c r="N30" s="43">
        <f>TRANSACCIONES!L148</f>
        <v>12711.858525610529</v>
      </c>
    </row>
    <row r="31" spans="2:14">
      <c r="B31" s="37" t="s">
        <v>47</v>
      </c>
      <c r="C31" s="38" t="s">
        <v>48</v>
      </c>
      <c r="D31" s="39" t="s">
        <v>3</v>
      </c>
      <c r="E31" s="43">
        <f>TRANSACCIONES!C149</f>
        <v>480.61557662240011</v>
      </c>
      <c r="F31" s="43">
        <f>TRANSACCIONES!D149</f>
        <v>990.63695976436429</v>
      </c>
      <c r="G31" s="43">
        <f>TRANSACCIONES!E149</f>
        <v>-176.21181022599922</v>
      </c>
      <c r="H31" s="43">
        <f>TRANSACCIONES!F149</f>
        <v>377.53792050000084</v>
      </c>
      <c r="I31" s="43">
        <f>TRANSACCIONES!G149</f>
        <v>-386.30297718244583</v>
      </c>
      <c r="J31" s="43">
        <f>TRANSACCIONES!H149</f>
        <v>347.7384131947274</v>
      </c>
      <c r="K31" s="43">
        <f>TRANSACCIONES!I149</f>
        <v>226.33589973239759</v>
      </c>
      <c r="L31" s="43">
        <f>TRANSACCIONES!J149</f>
        <v>495.11906027098485</v>
      </c>
      <c r="M31" s="43">
        <f>TRANSACCIONES!K149</f>
        <v>490.84155566199479</v>
      </c>
      <c r="N31" s="43">
        <f>TRANSACCIONES!L149</f>
        <v>379.51461661597023</v>
      </c>
    </row>
    <row r="32" spans="2:14">
      <c r="B32" s="40" t="s">
        <v>1</v>
      </c>
      <c r="C32" s="41" t="s">
        <v>49</v>
      </c>
      <c r="D32" s="24" t="s">
        <v>3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2:14">
      <c r="B33" s="28" t="s">
        <v>50</v>
      </c>
      <c r="C33" s="31" t="s">
        <v>51</v>
      </c>
      <c r="D33" s="30" t="s">
        <v>3</v>
      </c>
      <c r="E33" s="6">
        <f>TRANSACCIONES!C151</f>
        <v>0</v>
      </c>
      <c r="F33" s="6">
        <f>TRANSACCIONES!D151</f>
        <v>0</v>
      </c>
      <c r="G33" s="6">
        <f>TRANSACCIONES!E151</f>
        <v>0</v>
      </c>
      <c r="H33" s="6">
        <f>TRANSACCIONES!F151</f>
        <v>0</v>
      </c>
      <c r="I33" s="6">
        <f>TRANSACCIONES!G151</f>
        <v>199.82999400000068</v>
      </c>
      <c r="J33" s="6">
        <f>TRANSACCIONES!H151</f>
        <v>590.55869491000021</v>
      </c>
      <c r="K33" s="6">
        <f>TRANSACCIONES!I151</f>
        <v>555.98256809000054</v>
      </c>
      <c r="L33" s="6">
        <f>TRANSACCIONES!J151</f>
        <v>603.47983385000146</v>
      </c>
      <c r="M33" s="6">
        <f>TRANSACCIONES!K151</f>
        <v>821.93730720000076</v>
      </c>
      <c r="N33" s="6">
        <f>TRANSACCIONES!L151</f>
        <v>1667.6239520000004</v>
      </c>
    </row>
    <row r="34" spans="2:14">
      <c r="B34" s="32" t="s">
        <v>52</v>
      </c>
      <c r="C34" s="33" t="s">
        <v>53</v>
      </c>
      <c r="D34" s="30" t="s">
        <v>3</v>
      </c>
      <c r="E34" s="3">
        <f>TRANSACCIONES!C160</f>
        <v>0</v>
      </c>
      <c r="F34" s="3">
        <f>TRANSACCIONES!D160</f>
        <v>0</v>
      </c>
      <c r="G34" s="3">
        <f>TRANSACCIONES!E160</f>
        <v>0</v>
      </c>
      <c r="H34" s="3">
        <f>TRANSACCIONES!F160</f>
        <v>0</v>
      </c>
      <c r="I34" s="3">
        <f>TRANSACCIONES!G160</f>
        <v>199.82999400000068</v>
      </c>
      <c r="J34" s="3">
        <f>TRANSACCIONES!H160</f>
        <v>590.55869491000021</v>
      </c>
      <c r="K34" s="3">
        <f>TRANSACCIONES!I160</f>
        <v>555.98256809000054</v>
      </c>
      <c r="L34" s="3">
        <f>TRANSACCIONES!J160</f>
        <v>603.47983385000146</v>
      </c>
      <c r="M34" s="3">
        <f>TRANSACCIONES!K160</f>
        <v>312.63730720000069</v>
      </c>
      <c r="N34" s="3">
        <f>TRANSACCIONES!L160</f>
        <v>1667.6239520000004</v>
      </c>
    </row>
    <row r="35" spans="2:14">
      <c r="B35" s="32" t="s">
        <v>54</v>
      </c>
      <c r="C35" s="33" t="s">
        <v>55</v>
      </c>
      <c r="D35" s="30" t="s">
        <v>3</v>
      </c>
      <c r="E35" s="3">
        <f>TRANSACCIONES!C169</f>
        <v>0</v>
      </c>
      <c r="F35" s="3">
        <f>TRANSACCIONES!D169</f>
        <v>0</v>
      </c>
      <c r="G35" s="3">
        <f>TRANSACCIONES!E169</f>
        <v>0</v>
      </c>
      <c r="H35" s="3">
        <f>TRANSACCIONES!F169</f>
        <v>0</v>
      </c>
      <c r="I35" s="3">
        <f>TRANSACCIONES!G169</f>
        <v>0</v>
      </c>
      <c r="J35" s="3">
        <f>TRANSACCIONES!H169</f>
        <v>0</v>
      </c>
      <c r="K35" s="3">
        <f>TRANSACCIONES!I169</f>
        <v>0</v>
      </c>
      <c r="L35" s="3">
        <f>TRANSACCIONES!J169</f>
        <v>0</v>
      </c>
      <c r="M35" s="3">
        <f>TRANSACCIONES!K169</f>
        <v>509.3</v>
      </c>
      <c r="N35" s="3">
        <f>TRANSACCIONES!L169</f>
        <v>0</v>
      </c>
    </row>
    <row r="36" spans="2:14">
      <c r="B36" s="28" t="s">
        <v>56</v>
      </c>
      <c r="C36" s="31" t="s">
        <v>57</v>
      </c>
      <c r="D36" s="30" t="s">
        <v>3</v>
      </c>
      <c r="E36" s="6">
        <f>TRANSACCIONES!C178</f>
        <v>0</v>
      </c>
      <c r="F36" s="6">
        <f>TRANSACCIONES!D178</f>
        <v>0</v>
      </c>
      <c r="G36" s="6">
        <f>TRANSACCIONES!E178</f>
        <v>0</v>
      </c>
      <c r="H36" s="6">
        <f>TRANSACCIONES!F178</f>
        <v>0</v>
      </c>
      <c r="I36" s="6">
        <f>TRANSACCIONES!G178</f>
        <v>377.84648828000007</v>
      </c>
      <c r="J36" s="6">
        <f>TRANSACCIONES!H178</f>
        <v>303.65758314999999</v>
      </c>
      <c r="K36" s="6">
        <f>TRANSACCIONES!I178</f>
        <v>368.08215466000036</v>
      </c>
      <c r="L36" s="6">
        <f>TRANSACCIONES!J178</f>
        <v>168.9980508899998</v>
      </c>
      <c r="M36" s="6">
        <f>TRANSACCIONES!K178</f>
        <v>45.128795139999994</v>
      </c>
      <c r="N36" s="6">
        <f>TRANSACCIONES!L178</f>
        <v>704.18799999999999</v>
      </c>
    </row>
    <row r="37" spans="2:14">
      <c r="B37" s="32" t="s">
        <v>58</v>
      </c>
      <c r="C37" s="33" t="s">
        <v>59</v>
      </c>
      <c r="D37" s="30" t="s">
        <v>3</v>
      </c>
      <c r="E37" s="3">
        <f>TRANSACCIONES!C192</f>
        <v>0</v>
      </c>
      <c r="F37" s="3">
        <f>TRANSACCIONES!D192</f>
        <v>0</v>
      </c>
      <c r="G37" s="3">
        <f>TRANSACCIONES!E192</f>
        <v>0</v>
      </c>
      <c r="H37" s="3">
        <f>TRANSACCIONES!F192</f>
        <v>0</v>
      </c>
      <c r="I37" s="3">
        <f>TRANSACCIONES!G192</f>
        <v>373.61554928000004</v>
      </c>
      <c r="J37" s="3">
        <f>TRANSACCIONES!H192</f>
        <v>320.11396615000001</v>
      </c>
      <c r="K37" s="3">
        <f>TRANSACCIONES!I192</f>
        <v>368.12158566000033</v>
      </c>
      <c r="L37" s="3">
        <f>TRANSACCIONES!J192</f>
        <v>168.9980508899998</v>
      </c>
      <c r="M37" s="3">
        <f>TRANSACCIONES!K192</f>
        <v>56.706795139999983</v>
      </c>
      <c r="N37" s="3">
        <f>TRANSACCIONES!L192</f>
        <v>704.19</v>
      </c>
    </row>
    <row r="38" spans="2:14">
      <c r="B38" s="32" t="s">
        <v>60</v>
      </c>
      <c r="C38" s="33" t="s">
        <v>61</v>
      </c>
      <c r="D38" s="30" t="s">
        <v>3</v>
      </c>
      <c r="E38" s="3">
        <f>TRANSACCIONES!C200</f>
        <v>0</v>
      </c>
      <c r="F38" s="3">
        <f>TRANSACCIONES!D200</f>
        <v>0</v>
      </c>
      <c r="G38" s="3">
        <f>TRANSACCIONES!E200</f>
        <v>0</v>
      </c>
      <c r="H38" s="3">
        <f>TRANSACCIONES!F200</f>
        <v>0</v>
      </c>
      <c r="I38" s="3">
        <f>TRANSACCIONES!G200</f>
        <v>4.2309390000000064</v>
      </c>
      <c r="J38" s="3">
        <f>TRANSACCIONES!H200</f>
        <v>-16.456383000000017</v>
      </c>
      <c r="K38" s="3">
        <f>TRANSACCIONES!I200</f>
        <v>-3.9430999999984895E-2</v>
      </c>
      <c r="L38" s="3">
        <f>TRANSACCIONES!J200</f>
        <v>0</v>
      </c>
      <c r="M38" s="3">
        <f>TRANSACCIONES!K200</f>
        <v>-11.577999999999985</v>
      </c>
      <c r="N38" s="3">
        <f>TRANSACCIONES!L200</f>
        <v>-2.0000000000166551E-3</v>
      </c>
    </row>
    <row r="39" spans="2:14">
      <c r="B39" s="16"/>
      <c r="C39" s="19"/>
      <c r="D39" s="18"/>
      <c r="E39" s="2"/>
      <c r="J39" s="2"/>
      <c r="K39" s="2"/>
      <c r="L39" s="2"/>
    </row>
    <row r="40" spans="2:14">
      <c r="B40" s="82" t="s">
        <v>62</v>
      </c>
      <c r="C40" s="83" t="s">
        <v>63</v>
      </c>
      <c r="D40" s="84" t="s">
        <v>3</v>
      </c>
      <c r="E40" s="43"/>
      <c r="F40" s="43"/>
      <c r="G40" s="43"/>
      <c r="H40" s="43"/>
      <c r="I40" s="43">
        <f>TRANSACCIONES!G209</f>
        <v>208.28648290244644</v>
      </c>
      <c r="J40" s="43">
        <f>TRANSACCIONES!H209</f>
        <v>-60.837301434727181</v>
      </c>
      <c r="K40" s="43">
        <f>TRANSACCIONES!I209</f>
        <v>-38.435486302397408</v>
      </c>
      <c r="L40" s="43">
        <f>TRANSACCIONES!J209</f>
        <v>-60.637277310983222</v>
      </c>
      <c r="M40" s="43">
        <f>TRANSACCIONES!K209</f>
        <v>285.966956398006</v>
      </c>
      <c r="N40" s="43">
        <f>TRANSACCIONES!L209</f>
        <v>583.92133538402902</v>
      </c>
    </row>
    <row r="41" spans="2:14">
      <c r="E41" s="5"/>
      <c r="F41" s="5"/>
      <c r="G41" s="5"/>
      <c r="H41" s="5"/>
      <c r="I41" s="5"/>
      <c r="J41" s="5"/>
      <c r="K41" s="5"/>
    </row>
    <row r="42" spans="2:14">
      <c r="E42" s="5"/>
      <c r="F42" s="5"/>
      <c r="G42" s="5"/>
      <c r="H42" s="5"/>
      <c r="I42" s="5"/>
      <c r="J42" s="5"/>
      <c r="K42" s="5"/>
    </row>
    <row r="54" spans="7:7">
      <c r="G54" s="4"/>
    </row>
    <row r="55" spans="7:7">
      <c r="G55" s="4"/>
    </row>
    <row r="56" spans="7:7">
      <c r="G56" s="4"/>
    </row>
    <row r="59" spans="7:7">
      <c r="G59" s="4"/>
    </row>
    <row r="60" spans="7:7">
      <c r="G60" s="4"/>
    </row>
    <row r="63" spans="7:7">
      <c r="G63" s="4"/>
    </row>
    <row r="65" spans="7:7">
      <c r="G65" s="4"/>
    </row>
    <row r="66" spans="7:7">
      <c r="G66" s="4"/>
    </row>
    <row r="67" spans="7:7">
      <c r="G67" s="4"/>
    </row>
    <row r="68" spans="7:7">
      <c r="G68" s="4"/>
    </row>
    <row r="70" spans="7:7">
      <c r="G70" s="4"/>
    </row>
    <row r="71" spans="7:7">
      <c r="G71" s="4"/>
    </row>
    <row r="72" spans="7:7">
      <c r="G72" s="4"/>
    </row>
  </sheetData>
  <mergeCells count="8">
    <mergeCell ref="N3:N4"/>
    <mergeCell ref="M3:M4"/>
    <mergeCell ref="B7:D7"/>
    <mergeCell ref="E2:L2"/>
    <mergeCell ref="E3:L4"/>
    <mergeCell ref="B3:D3"/>
    <mergeCell ref="B5:D6"/>
    <mergeCell ref="B4:D4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82"/>
  <sheetViews>
    <sheetView showGridLines="0" zoomScale="90" zoomScaleNormal="90" workbookViewId="0">
      <pane xSplit="2" ySplit="3" topLeftCell="C26" activePane="bottomRight" state="frozen"/>
      <selection pane="topRight" activeCell="C1" sqref="C1"/>
      <selection pane="bottomLeft" activeCell="A4" sqref="A4"/>
      <selection pane="bottomRight" activeCell="N193" sqref="N193"/>
    </sheetView>
  </sheetViews>
  <sheetFormatPr baseColWidth="10" defaultColWidth="8.85546875" defaultRowHeight="15"/>
  <cols>
    <col min="2" max="2" width="91.5703125" bestFit="1" customWidth="1"/>
    <col min="3" max="11" width="13.42578125" customWidth="1"/>
    <col min="12" max="12" width="14.28515625" customWidth="1"/>
  </cols>
  <sheetData>
    <row r="2" spans="1:12" ht="18.75">
      <c r="A2" s="7" t="s">
        <v>223</v>
      </c>
    </row>
    <row r="3" spans="1:12" ht="15.75">
      <c r="A3" s="45" t="s">
        <v>64</v>
      </c>
      <c r="B3" s="46"/>
      <c r="C3" s="47">
        <v>2016</v>
      </c>
      <c r="D3" s="48">
        <v>2017</v>
      </c>
      <c r="E3" s="47">
        <v>2018</v>
      </c>
      <c r="F3" s="48">
        <v>2019</v>
      </c>
      <c r="G3" s="47">
        <v>2020</v>
      </c>
      <c r="H3" s="48">
        <v>2021</v>
      </c>
      <c r="I3" s="47">
        <v>2022</v>
      </c>
      <c r="J3" s="47">
        <v>2023</v>
      </c>
      <c r="K3" s="49">
        <v>2024</v>
      </c>
      <c r="L3" s="49">
        <v>2025</v>
      </c>
    </row>
    <row r="4" spans="1:12" ht="15.75">
      <c r="A4" s="44">
        <v>1</v>
      </c>
      <c r="B4" s="50" t="s">
        <v>65</v>
      </c>
      <c r="C4" s="51">
        <v>9607.6105651543985</v>
      </c>
      <c r="D4" s="52">
        <v>10486.90264834691</v>
      </c>
      <c r="E4" s="52">
        <v>10447.8095371</v>
      </c>
      <c r="F4" s="52">
        <v>10901.239438280001</v>
      </c>
      <c r="G4" s="51">
        <v>9534.6295553397558</v>
      </c>
      <c r="H4" s="52">
        <v>11720.361655996545</v>
      </c>
      <c r="I4" s="52">
        <v>12706.188309714982</v>
      </c>
      <c r="J4" s="52">
        <v>13716.395694308723</v>
      </c>
      <c r="K4" s="52">
        <v>13595.259130921997</v>
      </c>
      <c r="L4" s="53">
        <v>13091.373142226499</v>
      </c>
    </row>
    <row r="5" spans="1:12">
      <c r="A5" s="54">
        <v>11</v>
      </c>
      <c r="B5" s="55" t="s">
        <v>66</v>
      </c>
      <c r="C5" s="56">
        <v>1521.7824081900001</v>
      </c>
      <c r="D5" s="56">
        <v>2188.0322280338182</v>
      </c>
      <c r="E5" s="56">
        <v>1962.28204985</v>
      </c>
      <c r="F5" s="56">
        <v>931.00074266000001</v>
      </c>
      <c r="G5" s="56">
        <v>0</v>
      </c>
      <c r="H5" s="56">
        <v>841.23002300000019</v>
      </c>
      <c r="I5" s="56">
        <v>1053.2731961300001</v>
      </c>
      <c r="J5" s="56">
        <v>1362.7502259100002</v>
      </c>
      <c r="K5" s="56">
        <v>1484.62298887</v>
      </c>
      <c r="L5" s="57">
        <v>1564.6284710000002</v>
      </c>
    </row>
    <row r="6" spans="1:12">
      <c r="A6" s="54">
        <v>111</v>
      </c>
      <c r="B6" s="58" t="s">
        <v>67</v>
      </c>
      <c r="C6" s="56">
        <v>0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7">
        <v>0</v>
      </c>
    </row>
    <row r="7" spans="1:12">
      <c r="A7" s="59">
        <v>1111</v>
      </c>
      <c r="B7" s="60" t="s">
        <v>68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7">
        <v>0</v>
      </c>
    </row>
    <row r="8" spans="1:12">
      <c r="A8" s="59">
        <v>1112</v>
      </c>
      <c r="B8" s="60" t="s">
        <v>69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7">
        <v>0</v>
      </c>
    </row>
    <row r="9" spans="1:12">
      <c r="A9" s="59">
        <v>1113</v>
      </c>
      <c r="B9" s="60" t="s">
        <v>70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7">
        <v>0</v>
      </c>
    </row>
    <row r="10" spans="1:12">
      <c r="A10" s="54">
        <v>112</v>
      </c>
      <c r="B10" s="58" t="s">
        <v>71</v>
      </c>
      <c r="C10" s="56">
        <v>875.97424078999995</v>
      </c>
      <c r="D10" s="56">
        <v>935.93951846181812</v>
      </c>
      <c r="E10" s="56">
        <v>1028.1344639700001</v>
      </c>
      <c r="F10" s="56">
        <v>0.86468239000000002</v>
      </c>
      <c r="G10" s="56">
        <v>0</v>
      </c>
      <c r="H10" s="56">
        <v>841.23002300000019</v>
      </c>
      <c r="I10" s="56">
        <v>1053.2731961300001</v>
      </c>
      <c r="J10" s="56">
        <v>1362.7502259100002</v>
      </c>
      <c r="K10" s="56">
        <v>1484.62298887</v>
      </c>
      <c r="L10" s="57">
        <v>1564.6284710000002</v>
      </c>
    </row>
    <row r="11" spans="1:12">
      <c r="A11" s="54">
        <v>113</v>
      </c>
      <c r="B11" s="58" t="s">
        <v>72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7">
        <v>0</v>
      </c>
    </row>
    <row r="12" spans="1:12">
      <c r="A12" s="59">
        <v>1131</v>
      </c>
      <c r="B12" s="60" t="s">
        <v>73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7">
        <v>0</v>
      </c>
    </row>
    <row r="13" spans="1:12">
      <c r="A13" s="59">
        <v>1132</v>
      </c>
      <c r="B13" s="60" t="s">
        <v>74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7">
        <v>0</v>
      </c>
    </row>
    <row r="14" spans="1:12">
      <c r="A14" s="59">
        <v>1133</v>
      </c>
      <c r="B14" s="60" t="s">
        <v>75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7">
        <v>0</v>
      </c>
    </row>
    <row r="15" spans="1:12">
      <c r="A15" s="59">
        <v>1135</v>
      </c>
      <c r="B15" s="60" t="s">
        <v>76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7">
        <v>0</v>
      </c>
    </row>
    <row r="16" spans="1:12">
      <c r="A16" s="59">
        <v>1136</v>
      </c>
      <c r="B16" s="60" t="s">
        <v>77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7">
        <v>0</v>
      </c>
    </row>
    <row r="17" spans="1:12">
      <c r="A17" s="54">
        <v>114</v>
      </c>
      <c r="B17" s="58" t="s">
        <v>78</v>
      </c>
      <c r="C17" s="56">
        <v>645.80816740000023</v>
      </c>
      <c r="D17" s="56">
        <v>1252.0927095720001</v>
      </c>
      <c r="E17" s="56">
        <v>934.14758587999995</v>
      </c>
      <c r="F17" s="56">
        <v>930.13606027000003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7">
        <v>0</v>
      </c>
    </row>
    <row r="18" spans="1:12">
      <c r="A18" s="59">
        <v>1141</v>
      </c>
      <c r="B18" s="60" t="s">
        <v>79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7">
        <v>0</v>
      </c>
    </row>
    <row r="19" spans="1:12">
      <c r="A19" s="59">
        <v>11411</v>
      </c>
      <c r="B19" s="61" t="s">
        <v>80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7">
        <v>0</v>
      </c>
    </row>
    <row r="20" spans="1:12">
      <c r="A20" s="59">
        <v>11412</v>
      </c>
      <c r="B20" s="61" t="s">
        <v>81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7">
        <v>0</v>
      </c>
    </row>
    <row r="21" spans="1:12">
      <c r="A21" s="59">
        <v>11413</v>
      </c>
      <c r="B21" s="62" t="s">
        <v>82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7">
        <v>0</v>
      </c>
    </row>
    <row r="22" spans="1:12">
      <c r="A22" s="59">
        <v>11414</v>
      </c>
      <c r="B22" s="61" t="s">
        <v>83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7">
        <v>0</v>
      </c>
    </row>
    <row r="23" spans="1:12">
      <c r="A23" s="59">
        <v>1142</v>
      </c>
      <c r="B23" s="60" t="s">
        <v>84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7">
        <v>0</v>
      </c>
    </row>
    <row r="24" spans="1:12">
      <c r="A24" s="59">
        <v>1143</v>
      </c>
      <c r="B24" s="60" t="s">
        <v>85</v>
      </c>
      <c r="C24" s="56">
        <v>645.80816740000023</v>
      </c>
      <c r="D24" s="56">
        <v>1252.0927095720001</v>
      </c>
      <c r="E24" s="56">
        <v>934.14758587999995</v>
      </c>
      <c r="F24" s="56">
        <v>930.13606027000003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7">
        <v>0</v>
      </c>
    </row>
    <row r="25" spans="1:12">
      <c r="A25" s="59">
        <v>1144</v>
      </c>
      <c r="B25" s="60" t="s">
        <v>86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7">
        <v>0</v>
      </c>
    </row>
    <row r="26" spans="1:12">
      <c r="A26" s="59">
        <v>1145</v>
      </c>
      <c r="B26" s="60" t="s">
        <v>87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7">
        <v>0</v>
      </c>
    </row>
    <row r="27" spans="1:12">
      <c r="A27" s="59">
        <v>11451</v>
      </c>
      <c r="B27" s="61" t="s">
        <v>88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7">
        <v>0</v>
      </c>
    </row>
    <row r="28" spans="1:12">
      <c r="A28" s="59">
        <v>11452</v>
      </c>
      <c r="B28" s="61" t="s">
        <v>70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7">
        <v>0</v>
      </c>
    </row>
    <row r="29" spans="1:12">
      <c r="A29" s="59">
        <v>1146</v>
      </c>
      <c r="B29" s="60" t="s">
        <v>89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7">
        <v>0</v>
      </c>
    </row>
    <row r="30" spans="1:12">
      <c r="A30" s="54">
        <v>115</v>
      </c>
      <c r="B30" s="58" t="s">
        <v>90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7">
        <v>0</v>
      </c>
    </row>
    <row r="31" spans="1:12">
      <c r="A31" s="59">
        <v>1151</v>
      </c>
      <c r="B31" s="60" t="s">
        <v>91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7">
        <v>0</v>
      </c>
    </row>
    <row r="32" spans="1:12">
      <c r="A32" s="59">
        <v>1152</v>
      </c>
      <c r="B32" s="60" t="s">
        <v>92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7">
        <v>0</v>
      </c>
    </row>
    <row r="33" spans="1:12">
      <c r="A33" s="59">
        <v>1153</v>
      </c>
      <c r="B33" s="60" t="s">
        <v>93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7">
        <v>0</v>
      </c>
    </row>
    <row r="34" spans="1:12">
      <c r="A34" s="59">
        <v>1154</v>
      </c>
      <c r="B34" s="60" t="s">
        <v>94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7">
        <v>0</v>
      </c>
    </row>
    <row r="35" spans="1:12">
      <c r="A35" s="59">
        <v>1155</v>
      </c>
      <c r="B35" s="60" t="s">
        <v>95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7">
        <v>0</v>
      </c>
    </row>
    <row r="36" spans="1:12">
      <c r="A36" s="59">
        <v>1156</v>
      </c>
      <c r="B36" s="60" t="s">
        <v>96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7">
        <v>0</v>
      </c>
    </row>
    <row r="37" spans="1:12">
      <c r="A37" s="54">
        <v>116</v>
      </c>
      <c r="B37" s="58" t="s">
        <v>97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7">
        <v>0</v>
      </c>
    </row>
    <row r="38" spans="1:12">
      <c r="A38" s="54">
        <v>12</v>
      </c>
      <c r="B38" s="55" t="s">
        <v>98</v>
      </c>
      <c r="C38" s="56">
        <v>0</v>
      </c>
      <c r="D38" s="56">
        <v>0</v>
      </c>
      <c r="E38" s="56">
        <v>0</v>
      </c>
      <c r="F38" s="56">
        <v>0</v>
      </c>
      <c r="G38" s="56">
        <v>958.63286657000003</v>
      </c>
      <c r="H38" s="56">
        <v>0</v>
      </c>
      <c r="I38" s="56">
        <v>52.124698290727267</v>
      </c>
      <c r="J38" s="56">
        <v>52.871471440000008</v>
      </c>
      <c r="K38" s="56">
        <v>63.888574089999992</v>
      </c>
      <c r="L38" s="57">
        <v>0</v>
      </c>
    </row>
    <row r="39" spans="1:12">
      <c r="A39" s="54">
        <v>121</v>
      </c>
      <c r="B39" s="58" t="s">
        <v>99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7">
        <v>0</v>
      </c>
    </row>
    <row r="40" spans="1:12">
      <c r="A40" s="59">
        <v>1211</v>
      </c>
      <c r="B40" s="60" t="s">
        <v>100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7">
        <v>0</v>
      </c>
    </row>
    <row r="41" spans="1:12">
      <c r="A41" s="59">
        <v>1212</v>
      </c>
      <c r="B41" s="60" t="s">
        <v>101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7">
        <v>0</v>
      </c>
    </row>
    <row r="42" spans="1:12">
      <c r="A42" s="59">
        <v>1213</v>
      </c>
      <c r="B42" s="60" t="s">
        <v>102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7">
        <v>0</v>
      </c>
    </row>
    <row r="43" spans="1:12">
      <c r="A43" s="59">
        <v>1214</v>
      </c>
      <c r="B43" s="60" t="s">
        <v>103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7">
        <v>0</v>
      </c>
    </row>
    <row r="44" spans="1:12">
      <c r="A44" s="54">
        <v>122</v>
      </c>
      <c r="B44" s="58" t="s">
        <v>104</v>
      </c>
      <c r="C44" s="56">
        <v>0</v>
      </c>
      <c r="D44" s="56">
        <v>0</v>
      </c>
      <c r="E44" s="56">
        <v>0</v>
      </c>
      <c r="F44" s="56">
        <v>0</v>
      </c>
      <c r="G44" s="56">
        <v>958.63286657000003</v>
      </c>
      <c r="H44" s="56">
        <v>0</v>
      </c>
      <c r="I44" s="56">
        <v>52.124698290727267</v>
      </c>
      <c r="J44" s="56">
        <v>52.871471440000008</v>
      </c>
      <c r="K44" s="56">
        <v>63.888574089999992</v>
      </c>
      <c r="L44" s="57">
        <v>0</v>
      </c>
    </row>
    <row r="45" spans="1:12">
      <c r="A45" s="59">
        <v>1221</v>
      </c>
      <c r="B45" s="60" t="s">
        <v>100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7">
        <v>0</v>
      </c>
    </row>
    <row r="46" spans="1:12">
      <c r="A46" s="59">
        <v>1222</v>
      </c>
      <c r="B46" s="60" t="s">
        <v>101</v>
      </c>
      <c r="C46" s="56">
        <v>0</v>
      </c>
      <c r="D46" s="56">
        <v>0</v>
      </c>
      <c r="E46" s="56">
        <v>0</v>
      </c>
      <c r="F46" s="56">
        <v>0</v>
      </c>
      <c r="G46" s="56">
        <v>929.56404907000001</v>
      </c>
      <c r="H46" s="56">
        <v>0</v>
      </c>
      <c r="I46" s="56">
        <v>0</v>
      </c>
      <c r="J46" s="56">
        <v>0</v>
      </c>
      <c r="K46" s="56">
        <v>0</v>
      </c>
      <c r="L46" s="57">
        <v>0</v>
      </c>
    </row>
    <row r="47" spans="1:12">
      <c r="A47" s="59">
        <v>1223</v>
      </c>
      <c r="B47" s="60" t="s">
        <v>105</v>
      </c>
      <c r="C47" s="56">
        <v>0</v>
      </c>
      <c r="D47" s="56">
        <v>0</v>
      </c>
      <c r="E47" s="56">
        <v>0</v>
      </c>
      <c r="F47" s="56">
        <v>0</v>
      </c>
      <c r="G47" s="56">
        <v>29.068817500000002</v>
      </c>
      <c r="H47" s="56">
        <v>0</v>
      </c>
      <c r="I47" s="56">
        <v>52.124698290727267</v>
      </c>
      <c r="J47" s="56">
        <v>52.871471440000008</v>
      </c>
      <c r="K47" s="56">
        <v>63.888574089999992</v>
      </c>
      <c r="L47" s="57">
        <v>0</v>
      </c>
    </row>
    <row r="48" spans="1:12">
      <c r="A48" s="54">
        <v>13</v>
      </c>
      <c r="B48" s="55" t="s">
        <v>106</v>
      </c>
      <c r="C48" s="56">
        <v>7384.5445597600001</v>
      </c>
      <c r="D48" s="56">
        <v>7469.4877174254543</v>
      </c>
      <c r="E48" s="56">
        <v>7536.3399727800015</v>
      </c>
      <c r="F48" s="56">
        <v>7951.9382917000003</v>
      </c>
      <c r="G48" s="56">
        <v>7443.7056326700013</v>
      </c>
      <c r="H48" s="56">
        <v>9215.2681057900008</v>
      </c>
      <c r="I48" s="56">
        <v>9621.11860523</v>
      </c>
      <c r="J48" s="56">
        <v>10484.633868217272</v>
      </c>
      <c r="K48" s="56">
        <v>10101.24674472</v>
      </c>
      <c r="L48" s="57">
        <v>9494.7269425399973</v>
      </c>
    </row>
    <row r="49" spans="1:12">
      <c r="A49" s="54">
        <v>131</v>
      </c>
      <c r="B49" s="58" t="s">
        <v>107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7">
        <v>0</v>
      </c>
    </row>
    <row r="50" spans="1:12">
      <c r="A50" s="59">
        <v>1311</v>
      </c>
      <c r="B50" s="63" t="s">
        <v>108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7">
        <v>0</v>
      </c>
    </row>
    <row r="51" spans="1:12">
      <c r="A51" s="59">
        <v>1312</v>
      </c>
      <c r="B51" s="63" t="s">
        <v>109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7">
        <v>0</v>
      </c>
    </row>
    <row r="52" spans="1:12">
      <c r="A52" s="54">
        <v>132</v>
      </c>
      <c r="B52" s="58" t="s">
        <v>110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7">
        <v>191.70821548999999</v>
      </c>
    </row>
    <row r="53" spans="1:12">
      <c r="A53" s="59">
        <v>1321</v>
      </c>
      <c r="B53" s="63" t="s">
        <v>108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7">
        <v>8.6028666499999993</v>
      </c>
    </row>
    <row r="54" spans="1:12">
      <c r="A54" s="59">
        <v>1322</v>
      </c>
      <c r="B54" s="63" t="s">
        <v>109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7">
        <v>183.10534884</v>
      </c>
    </row>
    <row r="55" spans="1:12">
      <c r="A55" s="54">
        <v>133</v>
      </c>
      <c r="B55" s="58" t="s">
        <v>111</v>
      </c>
      <c r="C55" s="56">
        <v>7384.5445597600001</v>
      </c>
      <c r="D55" s="56">
        <v>7469.4877174254543</v>
      </c>
      <c r="E55" s="56">
        <v>7536.3399727800015</v>
      </c>
      <c r="F55" s="56">
        <v>7951.9382917000003</v>
      </c>
      <c r="G55" s="56">
        <v>7443.7056326700013</v>
      </c>
      <c r="H55" s="56">
        <v>9215.2681057900008</v>
      </c>
      <c r="I55" s="56">
        <v>9621.11860523</v>
      </c>
      <c r="J55" s="56">
        <v>10484.633868217272</v>
      </c>
      <c r="K55" s="56">
        <v>10101.24674472</v>
      </c>
      <c r="L55" s="57">
        <v>9303.018727050001</v>
      </c>
    </row>
    <row r="56" spans="1:12">
      <c r="A56" s="59">
        <v>1331</v>
      </c>
      <c r="B56" s="63" t="s">
        <v>108</v>
      </c>
      <c r="C56" s="56">
        <v>7158.9879673400001</v>
      </c>
      <c r="D56" s="56">
        <v>7125.2291218954551</v>
      </c>
      <c r="E56" s="56">
        <v>7353.8221024600016</v>
      </c>
      <c r="F56" s="56">
        <v>7663.7353777699991</v>
      </c>
      <c r="G56" s="56">
        <v>7183.4353480199998</v>
      </c>
      <c r="H56" s="56">
        <v>8860.66153949</v>
      </c>
      <c r="I56" s="56">
        <v>9321.0223882299997</v>
      </c>
      <c r="J56" s="56">
        <v>9780.4793668372731</v>
      </c>
      <c r="K56" s="56">
        <v>9107.0168677200018</v>
      </c>
      <c r="L56" s="57">
        <v>8485.3753814799984</v>
      </c>
    </row>
    <row r="57" spans="1:12">
      <c r="A57" s="59">
        <v>1332</v>
      </c>
      <c r="B57" s="63" t="s">
        <v>109</v>
      </c>
      <c r="C57" s="56">
        <v>225.55659242000002</v>
      </c>
      <c r="D57" s="56">
        <v>344.25859553000004</v>
      </c>
      <c r="E57" s="56">
        <v>182.51787032000001</v>
      </c>
      <c r="F57" s="56">
        <v>288.20291393000002</v>
      </c>
      <c r="G57" s="56">
        <v>260.27028465000001</v>
      </c>
      <c r="H57" s="56">
        <v>354.6065663</v>
      </c>
      <c r="I57" s="56">
        <v>300.09621700000002</v>
      </c>
      <c r="J57" s="56">
        <v>704.15450138000006</v>
      </c>
      <c r="K57" s="56">
        <v>994.22987699999999</v>
      </c>
      <c r="L57" s="57">
        <v>817.64334556999984</v>
      </c>
    </row>
    <row r="58" spans="1:12">
      <c r="A58" s="54">
        <v>14</v>
      </c>
      <c r="B58" s="55" t="s">
        <v>112</v>
      </c>
      <c r="C58" s="56">
        <v>701.28359720440005</v>
      </c>
      <c r="D58" s="56">
        <v>829.38270288763636</v>
      </c>
      <c r="E58" s="56">
        <v>949.18751446999988</v>
      </c>
      <c r="F58" s="56">
        <v>2018.3004039199998</v>
      </c>
      <c r="G58" s="56">
        <v>1132.2910560997536</v>
      </c>
      <c r="H58" s="56">
        <v>1663.8635272065453</v>
      </c>
      <c r="I58" s="56">
        <v>1979.6718100642545</v>
      </c>
      <c r="J58" s="56">
        <v>1816.1401287414506</v>
      </c>
      <c r="K58" s="56">
        <v>1945.5008232420003</v>
      </c>
      <c r="L58" s="57">
        <v>2032.0177286865019</v>
      </c>
    </row>
    <row r="59" spans="1:12">
      <c r="A59" s="54">
        <v>141</v>
      </c>
      <c r="B59" s="58" t="s">
        <v>113</v>
      </c>
      <c r="C59" s="56">
        <v>132.06175188</v>
      </c>
      <c r="D59" s="56">
        <v>173.01216772909095</v>
      </c>
      <c r="E59" s="56">
        <v>138.67591422000001</v>
      </c>
      <c r="F59" s="56">
        <v>163.26553536999998</v>
      </c>
      <c r="G59" s="56">
        <v>332.46954570345457</v>
      </c>
      <c r="H59" s="56">
        <v>503.3096659499999</v>
      </c>
      <c r="I59" s="56">
        <v>208.79653276890912</v>
      </c>
      <c r="J59" s="56">
        <v>636.94994796886226</v>
      </c>
      <c r="K59" s="56">
        <v>766.14079993999985</v>
      </c>
      <c r="L59" s="57">
        <v>259.03803116</v>
      </c>
    </row>
    <row r="60" spans="1:12">
      <c r="A60" s="59">
        <v>1411</v>
      </c>
      <c r="B60" s="63" t="s">
        <v>114</v>
      </c>
      <c r="C60" s="56">
        <v>132.06175188</v>
      </c>
      <c r="D60" s="56">
        <v>173.01216772909095</v>
      </c>
      <c r="E60" s="56">
        <v>138.67591422000001</v>
      </c>
      <c r="F60" s="56">
        <v>163.26553536999998</v>
      </c>
      <c r="G60" s="56">
        <v>131.78296964345455</v>
      </c>
      <c r="H60" s="56">
        <v>118.36736624000001</v>
      </c>
      <c r="I60" s="56">
        <v>94.649428538909092</v>
      </c>
      <c r="J60" s="56">
        <v>80.501484652116872</v>
      </c>
      <c r="K60" s="56">
        <v>104.26992353999999</v>
      </c>
      <c r="L60" s="57">
        <v>211.82460308999998</v>
      </c>
    </row>
    <row r="61" spans="1:12">
      <c r="A61" s="59">
        <v>14111</v>
      </c>
      <c r="B61" s="61" t="s">
        <v>115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7">
        <v>0</v>
      </c>
    </row>
    <row r="62" spans="1:12">
      <c r="A62" s="59">
        <v>14112</v>
      </c>
      <c r="B62" s="61" t="s">
        <v>116</v>
      </c>
      <c r="C62" s="56">
        <v>132.06175188</v>
      </c>
      <c r="D62" s="56">
        <v>173.01216772909095</v>
      </c>
      <c r="E62" s="56">
        <v>138.67591422000001</v>
      </c>
      <c r="F62" s="56">
        <v>163.26553536999998</v>
      </c>
      <c r="G62" s="56">
        <v>131.78296964345455</v>
      </c>
      <c r="H62" s="56">
        <v>118.36736624000001</v>
      </c>
      <c r="I62" s="56">
        <v>94.649428538909092</v>
      </c>
      <c r="J62" s="56">
        <v>80.501484652116872</v>
      </c>
      <c r="K62" s="56">
        <v>104.26992353999999</v>
      </c>
      <c r="L62" s="57">
        <v>211.82460308999998</v>
      </c>
    </row>
    <row r="63" spans="1:12">
      <c r="A63" s="59">
        <v>14113</v>
      </c>
      <c r="B63" s="61" t="s">
        <v>111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7">
        <v>0</v>
      </c>
    </row>
    <row r="64" spans="1:12">
      <c r="A64" s="59">
        <v>1412</v>
      </c>
      <c r="B64" s="60" t="s">
        <v>117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7">
        <v>0</v>
      </c>
    </row>
    <row r="65" spans="1:12">
      <c r="A65" s="59">
        <v>1413</v>
      </c>
      <c r="B65" s="60" t="s">
        <v>118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7">
        <v>0</v>
      </c>
    </row>
    <row r="66" spans="1:12">
      <c r="A66" s="59">
        <v>1414</v>
      </c>
      <c r="B66" s="60" t="s">
        <v>119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7">
        <v>0</v>
      </c>
    </row>
    <row r="67" spans="1:12">
      <c r="A67" s="59">
        <v>1415</v>
      </c>
      <c r="B67" s="60" t="s">
        <v>120</v>
      </c>
      <c r="C67" s="56">
        <v>0</v>
      </c>
      <c r="D67" s="56">
        <v>0</v>
      </c>
      <c r="E67" s="56">
        <v>0</v>
      </c>
      <c r="F67" s="56">
        <v>0</v>
      </c>
      <c r="G67" s="56">
        <v>200.68657606000002</v>
      </c>
      <c r="H67" s="56">
        <v>384.94229970999999</v>
      </c>
      <c r="I67" s="56">
        <v>114.14710423000002</v>
      </c>
      <c r="J67" s="56">
        <v>556.44846331674523</v>
      </c>
      <c r="K67" s="56">
        <v>661.87087639999993</v>
      </c>
      <c r="L67" s="57">
        <v>47.213428069999999</v>
      </c>
    </row>
    <row r="68" spans="1:12">
      <c r="A68" s="59">
        <v>1416</v>
      </c>
      <c r="B68" s="60" t="s">
        <v>121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7">
        <v>0</v>
      </c>
    </row>
    <row r="69" spans="1:12">
      <c r="A69" s="54">
        <v>142</v>
      </c>
      <c r="B69" s="58" t="s">
        <v>122</v>
      </c>
      <c r="C69" s="56">
        <v>479.74237102640001</v>
      </c>
      <c r="D69" s="56">
        <v>575.6384545112727</v>
      </c>
      <c r="E69" s="56">
        <v>674.65186653000001</v>
      </c>
      <c r="F69" s="56">
        <v>654.71541977999993</v>
      </c>
      <c r="G69" s="56">
        <v>506.54047267975358</v>
      </c>
      <c r="H69" s="56">
        <v>673.45918059999997</v>
      </c>
      <c r="I69" s="56">
        <v>759.89827710443637</v>
      </c>
      <c r="J69" s="56">
        <v>848.89753655933328</v>
      </c>
      <c r="K69" s="56">
        <v>901.3775407600001</v>
      </c>
      <c r="L69" s="57">
        <v>1693.4668607465017</v>
      </c>
    </row>
    <row r="70" spans="1:12">
      <c r="A70" s="59">
        <v>1421</v>
      </c>
      <c r="B70" s="60" t="s">
        <v>123</v>
      </c>
      <c r="C70" s="56">
        <v>0</v>
      </c>
      <c r="D70" s="56">
        <v>0</v>
      </c>
      <c r="E70" s="56">
        <v>0</v>
      </c>
      <c r="F70" s="56">
        <v>0</v>
      </c>
      <c r="G70" s="56">
        <v>239.17329113139002</v>
      </c>
      <c r="H70" s="56">
        <v>86.956039809999993</v>
      </c>
      <c r="I70" s="56">
        <v>115.14175949999998</v>
      </c>
      <c r="J70" s="56">
        <v>191.89798800999998</v>
      </c>
      <c r="K70" s="56">
        <v>871.00120149999998</v>
      </c>
      <c r="L70" s="57">
        <v>962.91364320999992</v>
      </c>
    </row>
    <row r="71" spans="1:12">
      <c r="A71" s="59">
        <v>1422</v>
      </c>
      <c r="B71" s="60" t="s">
        <v>124</v>
      </c>
      <c r="C71" s="56">
        <v>0</v>
      </c>
      <c r="D71" s="56">
        <v>0</v>
      </c>
      <c r="E71" s="56">
        <v>0</v>
      </c>
      <c r="F71" s="56">
        <v>0</v>
      </c>
      <c r="G71" s="56">
        <v>2.7730990000000002</v>
      </c>
      <c r="H71" s="56">
        <v>8.0477849999999993</v>
      </c>
      <c r="I71" s="56">
        <v>6.6E-3</v>
      </c>
      <c r="J71" s="56">
        <v>2.6399999999999996E-2</v>
      </c>
      <c r="K71" s="56">
        <v>14.62703089</v>
      </c>
      <c r="L71" s="57">
        <v>50.961376556501818</v>
      </c>
    </row>
    <row r="72" spans="1:12">
      <c r="A72" s="59">
        <v>1423</v>
      </c>
      <c r="B72" s="60" t="s">
        <v>125</v>
      </c>
      <c r="C72" s="56">
        <v>479.74237102640001</v>
      </c>
      <c r="D72" s="56">
        <v>575.6384545112727</v>
      </c>
      <c r="E72" s="56">
        <v>674.65186653000001</v>
      </c>
      <c r="F72" s="56">
        <v>654.71541977999993</v>
      </c>
      <c r="G72" s="56">
        <v>264.59408254836364</v>
      </c>
      <c r="H72" s="56">
        <v>3.8787872600000002</v>
      </c>
      <c r="I72" s="56">
        <v>1.70342624</v>
      </c>
      <c r="J72" s="56">
        <v>1.1084101200000003</v>
      </c>
      <c r="K72" s="56">
        <v>15.74930837</v>
      </c>
      <c r="L72" s="57">
        <v>679.59184098000003</v>
      </c>
    </row>
    <row r="73" spans="1:12">
      <c r="A73" s="59">
        <v>1424</v>
      </c>
      <c r="B73" s="60" t="s">
        <v>126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574.57656853000003</v>
      </c>
      <c r="I73" s="56">
        <v>643.04649136443641</v>
      </c>
      <c r="J73" s="56">
        <v>655.86473842933333</v>
      </c>
      <c r="K73" s="56">
        <v>0</v>
      </c>
      <c r="L73" s="57">
        <v>0</v>
      </c>
    </row>
    <row r="74" spans="1:12">
      <c r="A74" s="54">
        <v>143</v>
      </c>
      <c r="B74" s="58" t="s">
        <v>127</v>
      </c>
      <c r="C74" s="56">
        <v>0</v>
      </c>
      <c r="D74" s="56">
        <v>0</v>
      </c>
      <c r="E74" s="56">
        <v>0</v>
      </c>
      <c r="F74" s="56">
        <v>0</v>
      </c>
      <c r="G74" s="56">
        <v>0.30396650999999997</v>
      </c>
      <c r="H74" s="56">
        <v>5.7399999999999997E-4</v>
      </c>
      <c r="I74" s="56">
        <v>5.3000000000000001E-5</v>
      </c>
      <c r="J74" s="56">
        <v>0.10744498</v>
      </c>
      <c r="K74" s="56">
        <v>0.17873752999999998</v>
      </c>
      <c r="L74" s="57">
        <v>3.2996287099999999</v>
      </c>
    </row>
    <row r="75" spans="1:12">
      <c r="A75" s="54">
        <v>144</v>
      </c>
      <c r="B75" s="58" t="s">
        <v>128</v>
      </c>
      <c r="C75" s="56">
        <v>89.479474298</v>
      </c>
      <c r="D75" s="56">
        <v>80.732080647272724</v>
      </c>
      <c r="E75" s="56">
        <v>135.85973372000001</v>
      </c>
      <c r="F75" s="56">
        <v>1200.3194487700002</v>
      </c>
      <c r="G75" s="56">
        <v>292.97707120654542</v>
      </c>
      <c r="H75" s="56">
        <v>487.09410665654553</v>
      </c>
      <c r="I75" s="56">
        <v>1010.976947190909</v>
      </c>
      <c r="J75" s="56">
        <v>330.18519923325482</v>
      </c>
      <c r="K75" s="56">
        <v>277.80374501199998</v>
      </c>
      <c r="L75" s="57">
        <v>76.213208069999993</v>
      </c>
    </row>
    <row r="76" spans="1:12">
      <c r="A76" s="59">
        <v>1441</v>
      </c>
      <c r="B76" s="63" t="s">
        <v>108</v>
      </c>
      <c r="C76" s="56">
        <v>69.136448451999996</v>
      </c>
      <c r="D76" s="56">
        <v>63.46881952363637</v>
      </c>
      <c r="E76" s="56">
        <v>105.72456531999998</v>
      </c>
      <c r="F76" s="56">
        <v>1200.3194487700002</v>
      </c>
      <c r="G76" s="56">
        <v>292.97707120654542</v>
      </c>
      <c r="H76" s="56">
        <v>485.60009617654555</v>
      </c>
      <c r="I76" s="56">
        <v>1010.976947190909</v>
      </c>
      <c r="J76" s="56">
        <v>330.18519923325482</v>
      </c>
      <c r="K76" s="56">
        <v>277.80374501199998</v>
      </c>
      <c r="L76" s="57">
        <v>75.129771469999994</v>
      </c>
    </row>
    <row r="77" spans="1:12">
      <c r="A77" s="59">
        <v>14411</v>
      </c>
      <c r="B77" s="64" t="s">
        <v>129</v>
      </c>
      <c r="C77" s="56">
        <v>60.171000929999991</v>
      </c>
      <c r="D77" s="56">
        <v>41.900807923636357</v>
      </c>
      <c r="E77" s="56">
        <v>105.72456531999998</v>
      </c>
      <c r="F77" s="56">
        <v>1200.31944877</v>
      </c>
      <c r="G77" s="56">
        <v>0</v>
      </c>
      <c r="H77" s="56">
        <v>0</v>
      </c>
      <c r="I77" s="56">
        <v>0.18</v>
      </c>
      <c r="J77" s="56">
        <v>0</v>
      </c>
      <c r="K77" s="56">
        <v>0.34</v>
      </c>
      <c r="L77" s="57">
        <v>0</v>
      </c>
    </row>
    <row r="78" spans="1:12">
      <c r="A78" s="59">
        <v>14412</v>
      </c>
      <c r="B78" s="64" t="s">
        <v>70</v>
      </c>
      <c r="C78" s="56">
        <v>8.9654475220000016</v>
      </c>
      <c r="D78" s="56">
        <v>21.568011600000002</v>
      </c>
      <c r="E78" s="56">
        <v>0</v>
      </c>
      <c r="F78" s="56">
        <v>0</v>
      </c>
      <c r="G78" s="56">
        <v>0</v>
      </c>
      <c r="H78" s="56">
        <v>485.60009617654555</v>
      </c>
      <c r="I78" s="56">
        <v>1010.7969471909089</v>
      </c>
      <c r="J78" s="56">
        <v>330.18519923325482</v>
      </c>
      <c r="K78" s="56">
        <v>277.463745012</v>
      </c>
      <c r="L78" s="57">
        <v>75.129771469999994</v>
      </c>
    </row>
    <row r="79" spans="1:12">
      <c r="A79" s="59">
        <v>1442</v>
      </c>
      <c r="B79" s="63" t="s">
        <v>109</v>
      </c>
      <c r="C79" s="56">
        <v>20.343025846</v>
      </c>
      <c r="D79" s="56">
        <v>17.263261123636365</v>
      </c>
      <c r="E79" s="56">
        <v>30.135168400000001</v>
      </c>
      <c r="F79" s="56">
        <v>0</v>
      </c>
      <c r="G79" s="56">
        <v>0</v>
      </c>
      <c r="H79" s="56">
        <v>1.49401048</v>
      </c>
      <c r="I79" s="56">
        <v>0</v>
      </c>
      <c r="J79" s="56">
        <v>0</v>
      </c>
      <c r="K79" s="56">
        <v>0</v>
      </c>
      <c r="L79" s="57">
        <v>1.0834366000000002</v>
      </c>
    </row>
    <row r="80" spans="1:12" ht="26.25">
      <c r="A80" s="54">
        <v>145</v>
      </c>
      <c r="B80" s="65" t="s">
        <v>130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7">
        <v>0</v>
      </c>
    </row>
    <row r="81" spans="1:12">
      <c r="A81" s="59">
        <v>1451</v>
      </c>
      <c r="B81" s="60" t="s">
        <v>131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7">
        <v>0</v>
      </c>
    </row>
    <row r="82" spans="1:12">
      <c r="A82" s="59">
        <v>14511</v>
      </c>
      <c r="B82" s="61" t="s">
        <v>132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7">
        <v>0</v>
      </c>
    </row>
    <row r="83" spans="1:12">
      <c r="A83" s="59">
        <v>14512</v>
      </c>
      <c r="B83" s="61" t="s">
        <v>133</v>
      </c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7">
        <v>0</v>
      </c>
    </row>
    <row r="84" spans="1:12">
      <c r="A84" s="59">
        <v>14513</v>
      </c>
      <c r="B84" s="60" t="s">
        <v>134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7">
        <v>0</v>
      </c>
    </row>
    <row r="85" spans="1:12">
      <c r="A85" s="59">
        <v>1452</v>
      </c>
      <c r="B85" s="60" t="s">
        <v>135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7">
        <v>0</v>
      </c>
    </row>
    <row r="86" spans="1:12">
      <c r="A86" s="44">
        <v>2</v>
      </c>
      <c r="B86" s="50" t="s">
        <v>136</v>
      </c>
      <c r="C86" s="66">
        <v>8598.0715292819987</v>
      </c>
      <c r="D86" s="66">
        <v>8625.9882891163634</v>
      </c>
      <c r="E86" s="66">
        <v>9786.0327522859989</v>
      </c>
      <c r="F86" s="66">
        <v>10123.677762020001</v>
      </c>
      <c r="G86" s="66">
        <v>9753.2180627218495</v>
      </c>
      <c r="H86" s="66">
        <v>10929.802175831817</v>
      </c>
      <c r="I86" s="66">
        <v>12127.106890882584</v>
      </c>
      <c r="J86" s="66">
        <v>12424.961704187737</v>
      </c>
      <c r="K86" s="66">
        <v>12474.144690320001</v>
      </c>
      <c r="L86" s="67">
        <v>11628.095656750529</v>
      </c>
    </row>
    <row r="87" spans="1:12">
      <c r="A87" s="54">
        <v>21</v>
      </c>
      <c r="B87" s="55" t="s">
        <v>137</v>
      </c>
      <c r="C87" s="56">
        <v>6235.0588403500005</v>
      </c>
      <c r="D87" s="56">
        <v>6139.5824288541835</v>
      </c>
      <c r="E87" s="56">
        <v>7198.2358346000001</v>
      </c>
      <c r="F87" s="56">
        <v>7453.9539686899998</v>
      </c>
      <c r="G87" s="56">
        <v>7862.3234242536673</v>
      </c>
      <c r="H87" s="56">
        <v>8237.0987043700006</v>
      </c>
      <c r="I87" s="56">
        <v>8743.1897558778765</v>
      </c>
      <c r="J87" s="56">
        <v>9264.838803319999</v>
      </c>
      <c r="K87" s="56">
        <v>9231.6839881800006</v>
      </c>
      <c r="L87" s="57">
        <v>8087.9547879152142</v>
      </c>
    </row>
    <row r="88" spans="1:12">
      <c r="A88" s="59">
        <v>211</v>
      </c>
      <c r="B88" s="64" t="s">
        <v>138</v>
      </c>
      <c r="C88" s="56">
        <v>5565.1522821260005</v>
      </c>
      <c r="D88" s="56">
        <v>5321.1910214596364</v>
      </c>
      <c r="E88" s="56">
        <v>6437.4746909100004</v>
      </c>
      <c r="F88" s="56">
        <v>6654.2077812699999</v>
      </c>
      <c r="G88" s="56">
        <v>7489.6252206836671</v>
      </c>
      <c r="H88" s="56">
        <v>7770.4815722000003</v>
      </c>
      <c r="I88" s="56">
        <v>7860.2521566178784</v>
      </c>
      <c r="J88" s="56">
        <v>8229.0680332899992</v>
      </c>
      <c r="K88" s="56">
        <v>9058.3892541200003</v>
      </c>
      <c r="L88" s="57">
        <v>7135.2072187077974</v>
      </c>
    </row>
    <row r="89" spans="1:12">
      <c r="A89" s="59">
        <v>212</v>
      </c>
      <c r="B89" s="64" t="s">
        <v>139</v>
      </c>
      <c r="C89" s="56">
        <v>669.90655822399992</v>
      </c>
      <c r="D89" s="56">
        <v>818.39140739454547</v>
      </c>
      <c r="E89" s="56">
        <v>760.76114368999993</v>
      </c>
      <c r="F89" s="56">
        <v>799.74618741999984</v>
      </c>
      <c r="G89" s="56">
        <v>372.69820356999992</v>
      </c>
      <c r="H89" s="56">
        <v>466.61713216999993</v>
      </c>
      <c r="I89" s="56">
        <v>882.93759926000007</v>
      </c>
      <c r="J89" s="56">
        <v>1035.7707700299998</v>
      </c>
      <c r="K89" s="56">
        <v>173.29473406000002</v>
      </c>
      <c r="L89" s="57">
        <v>952.74756920741606</v>
      </c>
    </row>
    <row r="90" spans="1:12">
      <c r="A90" s="59">
        <v>2121</v>
      </c>
      <c r="B90" s="60" t="s">
        <v>140</v>
      </c>
      <c r="C90" s="56">
        <v>669.90655822399992</v>
      </c>
      <c r="D90" s="56">
        <v>818.39140739454547</v>
      </c>
      <c r="E90" s="56">
        <v>760.76114368999993</v>
      </c>
      <c r="F90" s="56">
        <v>799.74618741999984</v>
      </c>
      <c r="G90" s="56">
        <v>372.69820356999992</v>
      </c>
      <c r="H90" s="56">
        <v>466.61713216999993</v>
      </c>
      <c r="I90" s="56">
        <v>882.93759926000007</v>
      </c>
      <c r="J90" s="56">
        <v>1035.7707700299998</v>
      </c>
      <c r="K90" s="56">
        <v>173.29473406000002</v>
      </c>
      <c r="L90" s="57">
        <v>952.74756920741606</v>
      </c>
    </row>
    <row r="91" spans="1:12">
      <c r="A91" s="59">
        <v>2122</v>
      </c>
      <c r="B91" s="60" t="s">
        <v>141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7">
        <v>0</v>
      </c>
    </row>
    <row r="92" spans="1:12">
      <c r="A92" s="54">
        <v>22</v>
      </c>
      <c r="B92" s="55" t="s">
        <v>142</v>
      </c>
      <c r="C92" s="56">
        <v>1989.6878758780001</v>
      </c>
      <c r="D92" s="56">
        <v>1912.2869641603638</v>
      </c>
      <c r="E92" s="56">
        <v>2414.1455390760002</v>
      </c>
      <c r="F92" s="56">
        <v>2045.8476825600001</v>
      </c>
      <c r="G92" s="56">
        <v>1224.9991935681819</v>
      </c>
      <c r="H92" s="56">
        <v>1703.3741507045456</v>
      </c>
      <c r="I92" s="56">
        <v>1731.7285966909089</v>
      </c>
      <c r="J92" s="56">
        <v>1988.8259553272474</v>
      </c>
      <c r="K92" s="56">
        <v>2043.7601116399996</v>
      </c>
      <c r="L92" s="57">
        <v>1838.5878714343198</v>
      </c>
    </row>
    <row r="93" spans="1:12">
      <c r="A93" s="54">
        <v>23</v>
      </c>
      <c r="B93" s="55" t="s">
        <v>143</v>
      </c>
      <c r="C93" s="56">
        <v>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7">
        <v>0</v>
      </c>
    </row>
    <row r="94" spans="1:12">
      <c r="A94" s="54">
        <v>24</v>
      </c>
      <c r="B94" s="55" t="s">
        <v>114</v>
      </c>
      <c r="C94" s="56">
        <v>13.705378810000001</v>
      </c>
      <c r="D94" s="56">
        <v>2.1216200618181822</v>
      </c>
      <c r="E94" s="56">
        <v>2.1734701999999997</v>
      </c>
      <c r="F94" s="56">
        <v>67.387172980000003</v>
      </c>
      <c r="G94" s="56">
        <v>61.464646180000003</v>
      </c>
      <c r="H94" s="56">
        <v>67.223377110000015</v>
      </c>
      <c r="I94" s="56">
        <v>60.596731397636347</v>
      </c>
      <c r="J94" s="56">
        <v>52.781829529642863</v>
      </c>
      <c r="K94" s="56">
        <v>49.839427149999999</v>
      </c>
      <c r="L94" s="57">
        <v>41.844698049999998</v>
      </c>
    </row>
    <row r="95" spans="1:12">
      <c r="A95" s="59">
        <v>241</v>
      </c>
      <c r="B95" s="64" t="s">
        <v>144</v>
      </c>
      <c r="C95" s="56">
        <v>0</v>
      </c>
      <c r="D95" s="56">
        <v>0</v>
      </c>
      <c r="E95" s="56">
        <v>1.01253598</v>
      </c>
      <c r="F95" s="56">
        <v>1.96203565</v>
      </c>
      <c r="G95" s="56">
        <v>1.1515945200000002</v>
      </c>
      <c r="H95" s="56">
        <v>3.3434227299999999</v>
      </c>
      <c r="I95" s="56">
        <v>-19.374914409999995</v>
      </c>
      <c r="J95" s="56">
        <v>1.88881623</v>
      </c>
      <c r="K95" s="56">
        <v>1.9464047900000001</v>
      </c>
      <c r="L95" s="57">
        <v>0</v>
      </c>
    </row>
    <row r="96" spans="1:12">
      <c r="A96" s="59">
        <v>242</v>
      </c>
      <c r="B96" s="64" t="s">
        <v>145</v>
      </c>
      <c r="C96" s="56">
        <v>13.705378810000001</v>
      </c>
      <c r="D96" s="56">
        <v>2.1216200618181822</v>
      </c>
      <c r="E96" s="56">
        <v>1.1609342199999999</v>
      </c>
      <c r="F96" s="56">
        <v>65.425137329999998</v>
      </c>
      <c r="G96" s="56">
        <v>60.313051660000006</v>
      </c>
      <c r="H96" s="56">
        <v>63.879954380000015</v>
      </c>
      <c r="I96" s="56">
        <v>79.971645807636349</v>
      </c>
      <c r="J96" s="56">
        <v>50.89301329964286</v>
      </c>
      <c r="K96" s="56">
        <v>47.893022359999996</v>
      </c>
      <c r="L96" s="57">
        <v>41.844698049999998</v>
      </c>
    </row>
    <row r="97" spans="1:12">
      <c r="A97" s="59">
        <v>243</v>
      </c>
      <c r="B97" s="64" t="s">
        <v>146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7">
        <v>0</v>
      </c>
    </row>
    <row r="98" spans="1:12">
      <c r="A98" s="54">
        <v>25</v>
      </c>
      <c r="B98" s="55" t="s">
        <v>129</v>
      </c>
      <c r="C98" s="56">
        <v>0</v>
      </c>
      <c r="D98" s="56">
        <v>0</v>
      </c>
      <c r="E98" s="56">
        <v>0</v>
      </c>
      <c r="F98" s="56">
        <v>0</v>
      </c>
      <c r="G98" s="56">
        <v>0</v>
      </c>
      <c r="H98" s="56">
        <v>15</v>
      </c>
      <c r="I98" s="56">
        <v>0</v>
      </c>
      <c r="J98" s="56">
        <v>0</v>
      </c>
      <c r="K98" s="56">
        <v>0</v>
      </c>
      <c r="L98" s="57">
        <v>0</v>
      </c>
    </row>
    <row r="99" spans="1:12">
      <c r="A99" s="59">
        <v>251</v>
      </c>
      <c r="B99" s="64" t="s">
        <v>147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7">
        <v>0</v>
      </c>
    </row>
    <row r="100" spans="1:12">
      <c r="A100" s="59">
        <v>252</v>
      </c>
      <c r="B100" s="64" t="s">
        <v>148</v>
      </c>
      <c r="C100" s="56">
        <v>0</v>
      </c>
      <c r="D100" s="56">
        <v>0</v>
      </c>
      <c r="E100" s="56">
        <v>0</v>
      </c>
      <c r="F100" s="56">
        <v>0</v>
      </c>
      <c r="G100" s="56">
        <v>0</v>
      </c>
      <c r="H100" s="56">
        <v>15</v>
      </c>
      <c r="I100" s="56">
        <v>0</v>
      </c>
      <c r="J100" s="56">
        <v>0</v>
      </c>
      <c r="K100" s="56">
        <v>0</v>
      </c>
      <c r="L100" s="57">
        <v>0</v>
      </c>
    </row>
    <row r="101" spans="1:12">
      <c r="A101" s="59">
        <v>253</v>
      </c>
      <c r="B101" s="64" t="s">
        <v>149</v>
      </c>
      <c r="C101" s="56">
        <v>0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7">
        <v>0</v>
      </c>
    </row>
    <row r="102" spans="1:12">
      <c r="A102" s="54">
        <v>26</v>
      </c>
      <c r="B102" s="55" t="s">
        <v>106</v>
      </c>
      <c r="C102" s="56">
        <v>183.63187552399998</v>
      </c>
      <c r="D102" s="56">
        <v>2.9198689090909098</v>
      </c>
      <c r="E102" s="56">
        <v>36.039867310000005</v>
      </c>
      <c r="F102" s="56">
        <v>2.70876523</v>
      </c>
      <c r="G102" s="56">
        <v>296.71359292</v>
      </c>
      <c r="H102" s="56">
        <v>366.42036141</v>
      </c>
      <c r="I102" s="56">
        <v>1194.3719942110001</v>
      </c>
      <c r="J102" s="56">
        <v>405.33946139727271</v>
      </c>
      <c r="K102" s="56">
        <v>614.62742422999997</v>
      </c>
      <c r="L102" s="57">
        <v>511.64643622</v>
      </c>
    </row>
    <row r="103" spans="1:12">
      <c r="A103" s="54">
        <v>261</v>
      </c>
      <c r="B103" s="58" t="s">
        <v>150</v>
      </c>
      <c r="C103" s="56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7">
        <v>0</v>
      </c>
    </row>
    <row r="104" spans="1:12">
      <c r="A104" s="59">
        <v>2611</v>
      </c>
      <c r="B104" s="60" t="s">
        <v>108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7">
        <v>0</v>
      </c>
    </row>
    <row r="105" spans="1:12">
      <c r="A105" s="59">
        <v>2612</v>
      </c>
      <c r="B105" s="60" t="s">
        <v>109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7">
        <v>0</v>
      </c>
    </row>
    <row r="106" spans="1:12">
      <c r="A106" s="54">
        <v>262</v>
      </c>
      <c r="B106" s="58" t="s">
        <v>151</v>
      </c>
      <c r="C106" s="56">
        <v>0</v>
      </c>
      <c r="D106" s="56">
        <v>0</v>
      </c>
      <c r="E106" s="56">
        <v>0</v>
      </c>
      <c r="F106" s="56">
        <v>0</v>
      </c>
      <c r="G106" s="56">
        <v>9.5192223200000008</v>
      </c>
      <c r="H106" s="56">
        <v>6.3944959100000007</v>
      </c>
      <c r="I106" s="56">
        <v>7.7718447709999996</v>
      </c>
      <c r="J106" s="56">
        <v>4.9268346100000011</v>
      </c>
      <c r="K106" s="56">
        <v>7.991086479999999</v>
      </c>
      <c r="L106" s="57">
        <v>8.1258362200000001</v>
      </c>
    </row>
    <row r="107" spans="1:12">
      <c r="A107" s="59">
        <v>2621</v>
      </c>
      <c r="B107" s="60" t="s">
        <v>108</v>
      </c>
      <c r="C107" s="56">
        <v>0</v>
      </c>
      <c r="D107" s="56">
        <v>0</v>
      </c>
      <c r="E107" s="56">
        <v>0</v>
      </c>
      <c r="F107" s="56">
        <v>0</v>
      </c>
      <c r="G107" s="56">
        <v>9.5192223200000008</v>
      </c>
      <c r="H107" s="56">
        <v>6.3944959100000007</v>
      </c>
      <c r="I107" s="56">
        <v>7.7718447709999996</v>
      </c>
      <c r="J107" s="56">
        <v>4.9268346100000011</v>
      </c>
      <c r="K107" s="56">
        <v>7.991086479999999</v>
      </c>
      <c r="L107" s="57">
        <v>7.6201178899999995</v>
      </c>
    </row>
    <row r="108" spans="1:12">
      <c r="A108" s="59">
        <v>2622</v>
      </c>
      <c r="B108" s="60" t="s">
        <v>109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7">
        <v>0.50571832999999999</v>
      </c>
    </row>
    <row r="109" spans="1:12">
      <c r="A109" s="54">
        <v>263</v>
      </c>
      <c r="B109" s="58" t="s">
        <v>146</v>
      </c>
      <c r="C109" s="56">
        <v>183.63187552399998</v>
      </c>
      <c r="D109" s="56">
        <v>2.9198689090909098</v>
      </c>
      <c r="E109" s="56">
        <v>36.039867310000005</v>
      </c>
      <c r="F109" s="56">
        <v>2.70876523</v>
      </c>
      <c r="G109" s="56">
        <v>287.19437060000001</v>
      </c>
      <c r="H109" s="56">
        <v>360.02586550000001</v>
      </c>
      <c r="I109" s="56">
        <v>1186.60014944</v>
      </c>
      <c r="J109" s="56">
        <v>400.4126267872727</v>
      </c>
      <c r="K109" s="56">
        <v>606.63633775000005</v>
      </c>
      <c r="L109" s="57">
        <v>503.52059999999994</v>
      </c>
    </row>
    <row r="110" spans="1:12">
      <c r="A110" s="59">
        <v>2631</v>
      </c>
      <c r="B110" s="60" t="s">
        <v>108</v>
      </c>
      <c r="C110" s="56">
        <v>183.63187552399998</v>
      </c>
      <c r="D110" s="56">
        <v>2.9198689090909098</v>
      </c>
      <c r="E110" s="56">
        <v>36.039867310000005</v>
      </c>
      <c r="F110" s="56">
        <v>2.70876523</v>
      </c>
      <c r="G110" s="56">
        <v>287.19437060000001</v>
      </c>
      <c r="H110" s="56">
        <v>360.02586550000001</v>
      </c>
      <c r="I110" s="56">
        <v>1186.60014944</v>
      </c>
      <c r="J110" s="56">
        <v>400.4126267872727</v>
      </c>
      <c r="K110" s="56">
        <v>606.63633775000005</v>
      </c>
      <c r="L110" s="57">
        <v>468.47059999999993</v>
      </c>
    </row>
    <row r="111" spans="1:12">
      <c r="A111" s="59">
        <v>2632</v>
      </c>
      <c r="B111" s="60" t="s">
        <v>109</v>
      </c>
      <c r="C111" s="56">
        <v>0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7">
        <v>35.049999999999997</v>
      </c>
    </row>
    <row r="112" spans="1:12">
      <c r="A112" s="54">
        <v>27</v>
      </c>
      <c r="B112" s="55" t="s">
        <v>152</v>
      </c>
      <c r="C112" s="56">
        <v>0</v>
      </c>
      <c r="D112" s="56">
        <v>0</v>
      </c>
      <c r="E112" s="56">
        <v>0</v>
      </c>
      <c r="F112" s="56">
        <v>0</v>
      </c>
      <c r="G112" s="56">
        <v>1.9476149299999999</v>
      </c>
      <c r="H112" s="56">
        <v>1.5958381399999999</v>
      </c>
      <c r="I112" s="56">
        <v>1.6897152499999999</v>
      </c>
      <c r="J112" s="56">
        <v>1.4034015899999999</v>
      </c>
      <c r="K112" s="56">
        <v>4.6822037700000001</v>
      </c>
      <c r="L112" s="57">
        <v>742.51197461363427</v>
      </c>
    </row>
    <row r="113" spans="1:12">
      <c r="A113" s="59">
        <v>271</v>
      </c>
      <c r="B113" s="64" t="s">
        <v>153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7">
        <v>0</v>
      </c>
    </row>
    <row r="114" spans="1:12">
      <c r="A114" s="59">
        <v>272</v>
      </c>
      <c r="B114" s="64" t="s">
        <v>154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1.5958381399999999</v>
      </c>
      <c r="I114" s="56">
        <v>1.6897152499999999</v>
      </c>
      <c r="J114" s="56">
        <v>1.4034015899999999</v>
      </c>
      <c r="K114" s="56">
        <v>4.6822037700000001</v>
      </c>
      <c r="L114" s="57">
        <v>137.38499748999999</v>
      </c>
    </row>
    <row r="115" spans="1:12">
      <c r="A115" s="59">
        <v>273</v>
      </c>
      <c r="B115" s="64" t="s">
        <v>155</v>
      </c>
      <c r="C115" s="56">
        <v>0</v>
      </c>
      <c r="D115" s="56">
        <v>0</v>
      </c>
      <c r="E115" s="56">
        <v>0</v>
      </c>
      <c r="F115" s="56">
        <v>0</v>
      </c>
      <c r="G115" s="56">
        <v>1.9476149299999999</v>
      </c>
      <c r="H115" s="56">
        <v>0</v>
      </c>
      <c r="I115" s="56">
        <v>0</v>
      </c>
      <c r="J115" s="56">
        <v>0</v>
      </c>
      <c r="K115" s="56">
        <v>0</v>
      </c>
      <c r="L115" s="57">
        <v>605.12697712363433</v>
      </c>
    </row>
    <row r="116" spans="1:12">
      <c r="A116" s="54">
        <v>28</v>
      </c>
      <c r="B116" s="55" t="s">
        <v>156</v>
      </c>
      <c r="C116" s="56">
        <v>175.98755872000001</v>
      </c>
      <c r="D116" s="56">
        <v>569.07740713090914</v>
      </c>
      <c r="E116" s="56">
        <v>135.43804109999999</v>
      </c>
      <c r="F116" s="56">
        <v>553.78017255999998</v>
      </c>
      <c r="G116" s="56">
        <v>305.76959087000006</v>
      </c>
      <c r="H116" s="56">
        <v>539.08974409727261</v>
      </c>
      <c r="I116" s="56">
        <v>395.53009745516243</v>
      </c>
      <c r="J116" s="56">
        <v>711.77225302357579</v>
      </c>
      <c r="K116" s="56">
        <v>529.55153534999999</v>
      </c>
      <c r="L116" s="57">
        <v>405.54988851736147</v>
      </c>
    </row>
    <row r="117" spans="1:12">
      <c r="A117" s="59">
        <v>281</v>
      </c>
      <c r="B117" s="64" t="s">
        <v>157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7">
        <v>0</v>
      </c>
    </row>
    <row r="118" spans="1:12">
      <c r="A118" s="59">
        <v>2811</v>
      </c>
      <c r="B118" s="60" t="s">
        <v>158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7">
        <v>0</v>
      </c>
    </row>
    <row r="119" spans="1:12">
      <c r="A119" s="59">
        <v>2812</v>
      </c>
      <c r="B119" s="60" t="s">
        <v>118</v>
      </c>
      <c r="C119" s="56">
        <v>0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7">
        <v>0</v>
      </c>
    </row>
    <row r="120" spans="1:12">
      <c r="A120" s="59">
        <v>2813</v>
      </c>
      <c r="B120" s="60" t="s">
        <v>119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7">
        <v>0</v>
      </c>
    </row>
    <row r="121" spans="1:12">
      <c r="A121" s="59">
        <v>2814</v>
      </c>
      <c r="B121" s="60" t="s">
        <v>120</v>
      </c>
      <c r="C121" s="56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7">
        <v>0</v>
      </c>
    </row>
    <row r="122" spans="1:12">
      <c r="A122" s="59">
        <v>2815</v>
      </c>
      <c r="B122" s="60" t="s">
        <v>121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7">
        <v>0</v>
      </c>
    </row>
    <row r="123" spans="1:12">
      <c r="A123" s="54">
        <v>282</v>
      </c>
      <c r="B123" s="58" t="s">
        <v>128</v>
      </c>
      <c r="C123" s="56">
        <v>175.98755872000001</v>
      </c>
      <c r="D123" s="56">
        <v>569.07740713090914</v>
      </c>
      <c r="E123" s="56">
        <v>135.43804109999999</v>
      </c>
      <c r="F123" s="56">
        <v>553.78017255999998</v>
      </c>
      <c r="G123" s="56">
        <v>305.76959087000006</v>
      </c>
      <c r="H123" s="56">
        <v>539.08974409727261</v>
      </c>
      <c r="I123" s="56">
        <v>395.53009745516243</v>
      </c>
      <c r="J123" s="56">
        <v>711.77225302357579</v>
      </c>
      <c r="K123" s="56">
        <v>529.55153534999999</v>
      </c>
      <c r="L123" s="57">
        <v>405.54988851736147</v>
      </c>
    </row>
    <row r="124" spans="1:12">
      <c r="A124" s="59">
        <v>2821</v>
      </c>
      <c r="B124" s="60" t="s">
        <v>108</v>
      </c>
      <c r="C124" s="56">
        <v>175.98755872000001</v>
      </c>
      <c r="D124" s="56">
        <v>569.07740713090914</v>
      </c>
      <c r="E124" s="56">
        <v>135.43804109999999</v>
      </c>
      <c r="F124" s="56">
        <v>553.78017255999998</v>
      </c>
      <c r="G124" s="56">
        <v>305.76959087000006</v>
      </c>
      <c r="H124" s="56">
        <v>538.13100405727266</v>
      </c>
      <c r="I124" s="56">
        <v>375.53009844516242</v>
      </c>
      <c r="J124" s="56">
        <v>551.59936738357578</v>
      </c>
      <c r="K124" s="56">
        <v>509.46382206999999</v>
      </c>
      <c r="L124" s="57">
        <v>398.99071989736149</v>
      </c>
    </row>
    <row r="125" spans="1:12">
      <c r="A125" s="59">
        <v>2822</v>
      </c>
      <c r="B125" s="60" t="s">
        <v>109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v>0.95874004000000002</v>
      </c>
      <c r="I125" s="56">
        <v>19.99999901</v>
      </c>
      <c r="J125" s="56">
        <v>160.17288564</v>
      </c>
      <c r="K125" s="56">
        <v>20.087713279999999</v>
      </c>
      <c r="L125" s="57">
        <v>6.5591686200000003</v>
      </c>
    </row>
    <row r="126" spans="1:12" ht="26.25">
      <c r="A126" s="54">
        <v>283</v>
      </c>
      <c r="B126" s="65" t="s">
        <v>159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7">
        <v>0</v>
      </c>
    </row>
    <row r="127" spans="1:12">
      <c r="A127" s="59">
        <v>2831</v>
      </c>
      <c r="B127" s="60" t="s">
        <v>131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7">
        <v>0</v>
      </c>
    </row>
    <row r="128" spans="1:12">
      <c r="A128" s="59">
        <v>28311</v>
      </c>
      <c r="B128" s="60" t="s">
        <v>132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7">
        <v>0</v>
      </c>
    </row>
    <row r="129" spans="1:12">
      <c r="A129" s="59">
        <v>28312</v>
      </c>
      <c r="B129" s="60" t="s">
        <v>133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7">
        <v>0</v>
      </c>
    </row>
    <row r="130" spans="1:12">
      <c r="A130" s="59">
        <v>28313</v>
      </c>
      <c r="B130" s="60" t="s">
        <v>134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7">
        <v>0</v>
      </c>
    </row>
    <row r="131" spans="1:12">
      <c r="A131" s="59">
        <v>2832</v>
      </c>
      <c r="B131" s="60" t="s">
        <v>160</v>
      </c>
      <c r="C131" s="56">
        <v>0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7">
        <v>0</v>
      </c>
    </row>
    <row r="132" spans="1:12">
      <c r="A132" s="68" t="s">
        <v>30</v>
      </c>
      <c r="B132" s="69" t="s">
        <v>161</v>
      </c>
      <c r="C132" s="66">
        <f t="shared" ref="C132:K132" si="0">C4-C86+C93</f>
        <v>1009.5390358723998</v>
      </c>
      <c r="D132" s="66">
        <f t="shared" si="0"/>
        <v>1860.9143592305463</v>
      </c>
      <c r="E132" s="66">
        <f t="shared" si="0"/>
        <v>661.77678481400108</v>
      </c>
      <c r="F132" s="66">
        <f t="shared" si="0"/>
        <v>777.56167626000024</v>
      </c>
      <c r="G132" s="66">
        <f t="shared" si="0"/>
        <v>-218.58850738209367</v>
      </c>
      <c r="H132" s="66">
        <f t="shared" si="0"/>
        <v>790.55948016472757</v>
      </c>
      <c r="I132" s="66">
        <f t="shared" si="0"/>
        <v>579.08141883239841</v>
      </c>
      <c r="J132" s="66">
        <f t="shared" si="0"/>
        <v>1291.433990120986</v>
      </c>
      <c r="K132" s="66">
        <f t="shared" si="0"/>
        <v>1121.1144406019957</v>
      </c>
      <c r="L132" s="66">
        <f t="shared" ref="L132" si="1">L4-L86+L93</f>
        <v>1463.27748547597</v>
      </c>
    </row>
    <row r="133" spans="1:12">
      <c r="A133" s="68" t="s">
        <v>32</v>
      </c>
      <c r="B133" s="69" t="s">
        <v>162</v>
      </c>
      <c r="C133" s="66">
        <f t="shared" ref="C133:K133" si="2">C4-C86</f>
        <v>1009.5390358723998</v>
      </c>
      <c r="D133" s="66">
        <f t="shared" si="2"/>
        <v>1860.9143592305463</v>
      </c>
      <c r="E133" s="66">
        <f t="shared" si="2"/>
        <v>661.77678481400108</v>
      </c>
      <c r="F133" s="66">
        <f t="shared" si="2"/>
        <v>777.56167626000024</v>
      </c>
      <c r="G133" s="66">
        <f t="shared" si="2"/>
        <v>-218.58850738209367</v>
      </c>
      <c r="H133" s="66">
        <f t="shared" si="2"/>
        <v>790.55948016472757</v>
      </c>
      <c r="I133" s="66">
        <f t="shared" si="2"/>
        <v>579.08141883239841</v>
      </c>
      <c r="J133" s="66">
        <f t="shared" si="2"/>
        <v>1291.433990120986</v>
      </c>
      <c r="K133" s="66">
        <f t="shared" si="2"/>
        <v>1121.1144406019957</v>
      </c>
      <c r="L133" s="66">
        <f t="shared" ref="L133" si="3">L4-L86</f>
        <v>1463.27748547597</v>
      </c>
    </row>
    <row r="134" spans="1:12">
      <c r="A134" s="70"/>
      <c r="B134" s="71" t="s">
        <v>34</v>
      </c>
      <c r="C134" s="56"/>
      <c r="D134" s="56"/>
      <c r="E134" s="56"/>
      <c r="F134" s="56"/>
      <c r="G134" s="56"/>
      <c r="H134" s="56"/>
      <c r="I134" s="56"/>
      <c r="J134" s="56"/>
      <c r="K134" s="56"/>
      <c r="L134" s="57">
        <v>0</v>
      </c>
    </row>
    <row r="135" spans="1:12">
      <c r="A135" s="44">
        <v>31</v>
      </c>
      <c r="B135" s="50" t="s">
        <v>163</v>
      </c>
      <c r="C135" s="66">
        <v>528.92345925000006</v>
      </c>
      <c r="D135" s="66">
        <v>870.27739946618192</v>
      </c>
      <c r="E135" s="66">
        <v>837.98859503999995</v>
      </c>
      <c r="F135" s="66">
        <v>400.02375575999997</v>
      </c>
      <c r="G135" s="66">
        <v>167.7144698003525</v>
      </c>
      <c r="H135" s="66">
        <v>442.82106697</v>
      </c>
      <c r="I135" s="66">
        <v>352.74551910000002</v>
      </c>
      <c r="J135" s="66">
        <v>796.31492985000034</v>
      </c>
      <c r="K135" s="66">
        <v>630.27288494000004</v>
      </c>
      <c r="L135" s="67">
        <v>1083.76286886</v>
      </c>
    </row>
    <row r="136" spans="1:12">
      <c r="A136" s="54">
        <v>311</v>
      </c>
      <c r="B136" s="72" t="s">
        <v>164</v>
      </c>
      <c r="C136" s="56">
        <v>513.41638925000007</v>
      </c>
      <c r="D136" s="56">
        <v>882.27739946618169</v>
      </c>
      <c r="E136" s="56">
        <v>841.13831338</v>
      </c>
      <c r="F136" s="56">
        <v>394.22375576000002</v>
      </c>
      <c r="G136" s="56">
        <v>164.94237636035251</v>
      </c>
      <c r="H136" s="56">
        <v>337.79417927000003</v>
      </c>
      <c r="I136" s="56">
        <v>332.55645767999999</v>
      </c>
      <c r="J136" s="56">
        <v>401.79471603000013</v>
      </c>
      <c r="K136" s="56">
        <v>359.46403996000004</v>
      </c>
      <c r="L136" s="57">
        <v>874.21986886000002</v>
      </c>
    </row>
    <row r="137" spans="1:12">
      <c r="A137" s="59">
        <v>3111</v>
      </c>
      <c r="B137" s="60" t="s">
        <v>165</v>
      </c>
      <c r="C137" s="56">
        <v>0</v>
      </c>
      <c r="D137" s="56">
        <v>0</v>
      </c>
      <c r="E137" s="56">
        <v>847.03831338000009</v>
      </c>
      <c r="F137" s="56">
        <v>0</v>
      </c>
      <c r="G137" s="56">
        <v>81.277828910352511</v>
      </c>
      <c r="H137" s="56">
        <v>259.30227432999999</v>
      </c>
      <c r="I137" s="56">
        <v>49.743055079999991</v>
      </c>
      <c r="J137" s="56">
        <v>79.068983050000014</v>
      </c>
      <c r="K137" s="56">
        <v>137.83830297</v>
      </c>
      <c r="L137" s="57">
        <v>862.16489008999997</v>
      </c>
    </row>
    <row r="138" spans="1:12">
      <c r="A138" s="59">
        <v>3112</v>
      </c>
      <c r="B138" s="60" t="s">
        <v>166</v>
      </c>
      <c r="C138" s="56">
        <v>513.41638925000007</v>
      </c>
      <c r="D138" s="56">
        <v>882.27739946618169</v>
      </c>
      <c r="E138" s="56">
        <v>0</v>
      </c>
      <c r="F138" s="56">
        <v>394.22375576000002</v>
      </c>
      <c r="G138" s="56">
        <v>83.260599979999995</v>
      </c>
      <c r="H138" s="56">
        <v>75.26645735000001</v>
      </c>
      <c r="I138" s="56">
        <v>281.69914754000001</v>
      </c>
      <c r="J138" s="56">
        <v>317.91292519000007</v>
      </c>
      <c r="K138" s="56">
        <v>217.79093431999999</v>
      </c>
      <c r="L138" s="57">
        <v>12.05497877</v>
      </c>
    </row>
    <row r="139" spans="1:12">
      <c r="A139" s="59">
        <v>3113</v>
      </c>
      <c r="B139" s="60" t="s">
        <v>167</v>
      </c>
      <c r="C139" s="56">
        <v>0</v>
      </c>
      <c r="D139" s="56">
        <v>0</v>
      </c>
      <c r="E139" s="56">
        <v>847.03831338000009</v>
      </c>
      <c r="F139" s="56">
        <v>0</v>
      </c>
      <c r="G139" s="56">
        <v>0.40394747000000003</v>
      </c>
      <c r="H139" s="56">
        <v>3.0766723699999998</v>
      </c>
      <c r="I139" s="56">
        <v>1.1142550600000001</v>
      </c>
      <c r="J139" s="56">
        <v>4.7128077900000003</v>
      </c>
      <c r="K139" s="56">
        <v>3.8348026700000002</v>
      </c>
      <c r="L139" s="57">
        <v>0</v>
      </c>
    </row>
    <row r="140" spans="1:12">
      <c r="A140" s="59">
        <v>3114</v>
      </c>
      <c r="B140" s="60" t="s">
        <v>168</v>
      </c>
      <c r="C140" s="56">
        <v>0</v>
      </c>
      <c r="D140" s="56">
        <v>0</v>
      </c>
      <c r="E140" s="56">
        <v>0</v>
      </c>
      <c r="F140" s="56">
        <v>0</v>
      </c>
      <c r="G140" s="56">
        <v>0</v>
      </c>
      <c r="H140" s="56">
        <v>0.14877522000000001</v>
      </c>
      <c r="I140" s="56">
        <v>0</v>
      </c>
      <c r="J140" s="56">
        <v>0.1</v>
      </c>
      <c r="K140" s="56">
        <v>0</v>
      </c>
      <c r="L140" s="57">
        <v>0</v>
      </c>
    </row>
    <row r="141" spans="1:12">
      <c r="A141" s="54">
        <v>312</v>
      </c>
      <c r="B141" s="72" t="s">
        <v>169</v>
      </c>
      <c r="C141" s="56">
        <v>15.507070000000002</v>
      </c>
      <c r="D141" s="56">
        <v>-11.999999999999998</v>
      </c>
      <c r="E141" s="56">
        <v>0</v>
      </c>
      <c r="F141" s="56">
        <v>5.8000000000000025</v>
      </c>
      <c r="G141" s="56">
        <v>-3.7599999999999971</v>
      </c>
      <c r="H141" s="56">
        <v>50.375674069999988</v>
      </c>
      <c r="I141" s="56">
        <v>7.5531239800000014</v>
      </c>
      <c r="J141" s="56">
        <v>389.72012381999997</v>
      </c>
      <c r="K141" s="56">
        <v>86.039999999999992</v>
      </c>
      <c r="L141" s="57">
        <v>209.54000000000011</v>
      </c>
    </row>
    <row r="142" spans="1:12">
      <c r="A142" s="54">
        <v>313</v>
      </c>
      <c r="B142" s="72" t="s">
        <v>170</v>
      </c>
      <c r="C142" s="56">
        <v>0</v>
      </c>
      <c r="D142" s="56">
        <v>0</v>
      </c>
      <c r="E142" s="56">
        <v>-5.8999999999999995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7">
        <v>0</v>
      </c>
    </row>
    <row r="143" spans="1:12">
      <c r="A143" s="54">
        <v>314</v>
      </c>
      <c r="B143" s="72" t="s">
        <v>171</v>
      </c>
      <c r="C143" s="56">
        <v>0</v>
      </c>
      <c r="D143" s="56">
        <v>0</v>
      </c>
      <c r="E143" s="56">
        <v>0</v>
      </c>
      <c r="F143" s="56">
        <v>0</v>
      </c>
      <c r="G143" s="56">
        <v>6.5320934399999997</v>
      </c>
      <c r="H143" s="56">
        <v>54.651213630000001</v>
      </c>
      <c r="I143" s="56">
        <v>12.635937439999999</v>
      </c>
      <c r="J143" s="56">
        <v>4.8000900000000684</v>
      </c>
      <c r="K143" s="56">
        <v>184.76884498000001</v>
      </c>
      <c r="L143" s="57">
        <v>2.9999999999290594E-3</v>
      </c>
    </row>
    <row r="144" spans="1:12">
      <c r="A144" s="59">
        <v>3141</v>
      </c>
      <c r="B144" s="60" t="s">
        <v>172</v>
      </c>
      <c r="C144" s="56">
        <v>0</v>
      </c>
      <c r="D144" s="56">
        <v>0</v>
      </c>
      <c r="E144" s="56">
        <v>0</v>
      </c>
      <c r="F144" s="56">
        <v>0</v>
      </c>
      <c r="G144" s="56">
        <v>6.5320934399999997</v>
      </c>
      <c r="H144" s="56">
        <v>54.651213630000001</v>
      </c>
      <c r="I144" s="56">
        <v>12.635937439999999</v>
      </c>
      <c r="J144" s="56">
        <v>4.8000900000000684</v>
      </c>
      <c r="K144" s="56">
        <v>184.76884498000001</v>
      </c>
      <c r="L144" s="57">
        <v>2.9999999999290594E-3</v>
      </c>
    </row>
    <row r="145" spans="1:12">
      <c r="A145" s="59">
        <v>3142</v>
      </c>
      <c r="B145" s="60" t="s">
        <v>173</v>
      </c>
      <c r="C145" s="56">
        <v>0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7">
        <v>0</v>
      </c>
    </row>
    <row r="146" spans="1:12">
      <c r="A146" s="59">
        <v>3143</v>
      </c>
      <c r="B146" s="60" t="s">
        <v>174</v>
      </c>
      <c r="C146" s="56">
        <v>0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7">
        <v>0</v>
      </c>
    </row>
    <row r="147" spans="1:12">
      <c r="A147" s="59">
        <v>3144</v>
      </c>
      <c r="B147" s="60" t="s">
        <v>175</v>
      </c>
      <c r="C147" s="56">
        <v>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7">
        <v>0</v>
      </c>
    </row>
    <row r="148" spans="1:12">
      <c r="A148" s="68" t="s">
        <v>45</v>
      </c>
      <c r="B148" s="69" t="s">
        <v>176</v>
      </c>
      <c r="C148" s="66">
        <f t="shared" ref="C148:K148" si="4">C86+C135</f>
        <v>9126.9949885319984</v>
      </c>
      <c r="D148" s="66">
        <f t="shared" si="4"/>
        <v>9496.2656885825454</v>
      </c>
      <c r="E148" s="66">
        <f t="shared" si="4"/>
        <v>10624.021347325999</v>
      </c>
      <c r="F148" s="66">
        <f t="shared" si="4"/>
        <v>10523.70151778</v>
      </c>
      <c r="G148" s="66">
        <f t="shared" si="4"/>
        <v>9920.9325325222017</v>
      </c>
      <c r="H148" s="66">
        <f t="shared" si="4"/>
        <v>11372.623242801817</v>
      </c>
      <c r="I148" s="66">
        <f t="shared" si="4"/>
        <v>12479.852409982585</v>
      </c>
      <c r="J148" s="66">
        <f t="shared" si="4"/>
        <v>13221.276634037738</v>
      </c>
      <c r="K148" s="66">
        <f t="shared" si="4"/>
        <v>13104.417575260002</v>
      </c>
      <c r="L148" s="66">
        <f t="shared" ref="L148" si="5">L86+L135</f>
        <v>12711.858525610529</v>
      </c>
    </row>
    <row r="149" spans="1:12">
      <c r="A149" s="68" t="s">
        <v>47</v>
      </c>
      <c r="B149" s="69" t="s">
        <v>177</v>
      </c>
      <c r="C149" s="66">
        <f t="shared" ref="C149:K149" si="6">C4-C148</f>
        <v>480.61557662240011</v>
      </c>
      <c r="D149" s="66">
        <f t="shared" si="6"/>
        <v>990.63695976436429</v>
      </c>
      <c r="E149" s="66">
        <f t="shared" si="6"/>
        <v>-176.21181022599922</v>
      </c>
      <c r="F149" s="66">
        <f t="shared" si="6"/>
        <v>377.53792050000084</v>
      </c>
      <c r="G149" s="66">
        <f t="shared" si="6"/>
        <v>-386.30297718244583</v>
      </c>
      <c r="H149" s="66">
        <f t="shared" si="6"/>
        <v>347.7384131947274</v>
      </c>
      <c r="I149" s="66">
        <f t="shared" si="6"/>
        <v>226.33589973239759</v>
      </c>
      <c r="J149" s="66">
        <f t="shared" si="6"/>
        <v>495.11906027098485</v>
      </c>
      <c r="K149" s="66">
        <f t="shared" si="6"/>
        <v>490.84155566199479</v>
      </c>
      <c r="L149" s="66">
        <f t="shared" ref="L149" si="7">L4-L148</f>
        <v>379.51461661597023</v>
      </c>
    </row>
    <row r="150" spans="1:12">
      <c r="A150" s="73"/>
      <c r="B150" s="74" t="s">
        <v>49</v>
      </c>
      <c r="C150" s="56"/>
      <c r="D150" s="56"/>
      <c r="E150" s="56"/>
      <c r="F150" s="56"/>
      <c r="G150" s="56"/>
      <c r="H150" s="56"/>
      <c r="I150" s="56"/>
      <c r="J150" s="56"/>
      <c r="K150" s="56"/>
      <c r="L150" s="57">
        <v>0</v>
      </c>
    </row>
    <row r="151" spans="1:12">
      <c r="A151" s="44">
        <v>32</v>
      </c>
      <c r="B151" s="50" t="s">
        <v>178</v>
      </c>
      <c r="C151" s="75"/>
      <c r="D151" s="75"/>
      <c r="E151" s="75"/>
      <c r="F151" s="75"/>
      <c r="G151" s="75">
        <v>199.82999400000068</v>
      </c>
      <c r="H151" s="75">
        <v>590.55869491000021</v>
      </c>
      <c r="I151" s="75">
        <v>555.98256809000054</v>
      </c>
      <c r="J151" s="75">
        <v>603.47983385000146</v>
      </c>
      <c r="K151" s="75">
        <v>821.93730720000076</v>
      </c>
      <c r="L151" s="76">
        <v>1667.6239520000004</v>
      </c>
    </row>
    <row r="152" spans="1:12">
      <c r="A152" s="59">
        <v>3201</v>
      </c>
      <c r="B152" s="77" t="s">
        <v>179</v>
      </c>
      <c r="C152" s="56"/>
      <c r="D152" s="56"/>
      <c r="E152" s="56"/>
      <c r="F152" s="56"/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7">
        <v>0</v>
      </c>
    </row>
    <row r="153" spans="1:12">
      <c r="A153" s="59">
        <v>3202</v>
      </c>
      <c r="B153" s="77" t="s">
        <v>180</v>
      </c>
      <c r="C153" s="56"/>
      <c r="D153" s="56"/>
      <c r="E153" s="56"/>
      <c r="F153" s="56"/>
      <c r="G153" s="56">
        <v>311.96851700000008</v>
      </c>
      <c r="H153" s="56">
        <v>694.05885798999986</v>
      </c>
      <c r="I153" s="56">
        <v>753.44878701000016</v>
      </c>
      <c r="J153" s="56">
        <v>461.995543</v>
      </c>
      <c r="K153" s="56">
        <v>49.916999999999831</v>
      </c>
      <c r="L153" s="57">
        <v>864.86300000000017</v>
      </c>
    </row>
    <row r="154" spans="1:12">
      <c r="A154" s="59">
        <v>3203</v>
      </c>
      <c r="B154" s="77" t="s">
        <v>181</v>
      </c>
      <c r="C154" s="56"/>
      <c r="D154" s="56"/>
      <c r="E154" s="56"/>
      <c r="F154" s="56"/>
      <c r="G154" s="56">
        <v>0</v>
      </c>
      <c r="H154" s="56">
        <v>-68.013799999999989</v>
      </c>
      <c r="I154" s="56">
        <v>0</v>
      </c>
      <c r="J154" s="56">
        <v>0</v>
      </c>
      <c r="K154" s="56">
        <v>2.6000000000000023E-2</v>
      </c>
      <c r="L154" s="57">
        <v>-2.6000000000000023E-2</v>
      </c>
    </row>
    <row r="155" spans="1:12">
      <c r="A155" s="59">
        <v>3204</v>
      </c>
      <c r="B155" s="77" t="s">
        <v>182</v>
      </c>
      <c r="C155" s="56"/>
      <c r="D155" s="56"/>
      <c r="E155" s="56"/>
      <c r="F155" s="56"/>
      <c r="G155" s="56">
        <v>11.865680999999993</v>
      </c>
      <c r="H155" s="56">
        <v>1.5443351599999975</v>
      </c>
      <c r="I155" s="56">
        <v>-11.608320160000002</v>
      </c>
      <c r="J155" s="56">
        <v>35.843304000000003</v>
      </c>
      <c r="K155" s="56">
        <v>16.246000000000002</v>
      </c>
      <c r="L155" s="57">
        <v>18.662999999999997</v>
      </c>
    </row>
    <row r="156" spans="1:12">
      <c r="A156" s="59">
        <v>3205</v>
      </c>
      <c r="B156" s="77" t="s">
        <v>183</v>
      </c>
      <c r="C156" s="56"/>
      <c r="D156" s="56"/>
      <c r="E156" s="56"/>
      <c r="F156" s="56"/>
      <c r="G156" s="56">
        <v>0</v>
      </c>
      <c r="H156" s="56">
        <v>-5.6499999999975792E-2</v>
      </c>
      <c r="I156" s="56">
        <v>5.6099999999975836E-2</v>
      </c>
      <c r="J156" s="56">
        <v>5.5900000000025152E-2</v>
      </c>
      <c r="K156" s="56">
        <v>75.993000000000009</v>
      </c>
      <c r="L156" s="57">
        <v>3.3689999999999944</v>
      </c>
    </row>
    <row r="157" spans="1:12">
      <c r="A157" s="59">
        <v>3206</v>
      </c>
      <c r="B157" s="77" t="s">
        <v>184</v>
      </c>
      <c r="C157" s="56"/>
      <c r="D157" s="56"/>
      <c r="E157" s="56"/>
      <c r="F157" s="56"/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7">
        <v>0</v>
      </c>
    </row>
    <row r="158" spans="1:12">
      <c r="A158" s="59">
        <v>3207</v>
      </c>
      <c r="B158" s="77" t="s">
        <v>185</v>
      </c>
      <c r="C158" s="56"/>
      <c r="D158" s="56"/>
      <c r="E158" s="56"/>
      <c r="F158" s="56"/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7">
        <v>0</v>
      </c>
    </row>
    <row r="159" spans="1:12">
      <c r="A159" s="59">
        <v>3208</v>
      </c>
      <c r="B159" s="77" t="s">
        <v>186</v>
      </c>
      <c r="C159" s="56"/>
      <c r="D159" s="56"/>
      <c r="E159" s="56"/>
      <c r="F159" s="56"/>
      <c r="G159" s="56">
        <v>-124.0042039999994</v>
      </c>
      <c r="H159" s="56">
        <v>-36.974198239999623</v>
      </c>
      <c r="I159" s="56">
        <v>-185.91399875999969</v>
      </c>
      <c r="J159" s="56">
        <v>105.58508685000143</v>
      </c>
      <c r="K159" s="56">
        <v>679.75530720000086</v>
      </c>
      <c r="L159" s="57">
        <v>780.754952</v>
      </c>
    </row>
    <row r="160" spans="1:12">
      <c r="A160" s="59">
        <v>321</v>
      </c>
      <c r="B160" s="77" t="s">
        <v>187</v>
      </c>
      <c r="C160" s="56"/>
      <c r="D160" s="56"/>
      <c r="E160" s="56"/>
      <c r="F160" s="56"/>
      <c r="G160" s="56">
        <v>199.82999400000068</v>
      </c>
      <c r="H160" s="56">
        <v>590.55869491000021</v>
      </c>
      <c r="I160" s="56">
        <v>555.98256809000054</v>
      </c>
      <c r="J160" s="56">
        <v>603.47983385000146</v>
      </c>
      <c r="K160" s="56">
        <v>312.63730720000069</v>
      </c>
      <c r="L160" s="57">
        <v>1667.6239520000004</v>
      </c>
    </row>
    <row r="161" spans="1:12">
      <c r="A161" s="54">
        <v>3211</v>
      </c>
      <c r="B161" s="78" t="s">
        <v>188</v>
      </c>
      <c r="C161" s="56"/>
      <c r="D161" s="56"/>
      <c r="E161" s="56"/>
      <c r="F161" s="56"/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7">
        <v>0</v>
      </c>
    </row>
    <row r="162" spans="1:12">
      <c r="A162" s="59">
        <v>3212</v>
      </c>
      <c r="B162" s="77" t="s">
        <v>189</v>
      </c>
      <c r="C162" s="56"/>
      <c r="D162" s="56"/>
      <c r="E162" s="56"/>
      <c r="F162" s="56"/>
      <c r="G162" s="56">
        <v>311.96851700000008</v>
      </c>
      <c r="H162" s="56">
        <v>694.05885798999986</v>
      </c>
      <c r="I162" s="56">
        <v>753.44878701000016</v>
      </c>
      <c r="J162" s="56">
        <v>461.995543</v>
      </c>
      <c r="K162" s="56">
        <v>49.916999999999831</v>
      </c>
      <c r="L162" s="57">
        <v>864.86300000000017</v>
      </c>
    </row>
    <row r="163" spans="1:12">
      <c r="A163" s="59">
        <v>3213</v>
      </c>
      <c r="B163" s="77" t="s">
        <v>190</v>
      </c>
      <c r="C163" s="56"/>
      <c r="D163" s="56"/>
      <c r="E163" s="56"/>
      <c r="F163" s="56"/>
      <c r="G163" s="56">
        <v>0</v>
      </c>
      <c r="H163" s="56">
        <v>-68.013799999999989</v>
      </c>
      <c r="I163" s="56">
        <v>0</v>
      </c>
      <c r="J163" s="56">
        <v>0</v>
      </c>
      <c r="K163" s="56">
        <v>2.6000000000000023E-2</v>
      </c>
      <c r="L163" s="57">
        <v>-2.6000000000000023E-2</v>
      </c>
    </row>
    <row r="164" spans="1:12">
      <c r="A164" s="59">
        <v>3214</v>
      </c>
      <c r="B164" s="77" t="s">
        <v>191</v>
      </c>
      <c r="C164" s="56"/>
      <c r="D164" s="56"/>
      <c r="E164" s="56"/>
      <c r="F164" s="56"/>
      <c r="G164" s="56">
        <v>11.865680999999993</v>
      </c>
      <c r="H164" s="56">
        <v>1.5443351599999975</v>
      </c>
      <c r="I164" s="56">
        <v>-11.608320160000002</v>
      </c>
      <c r="J164" s="56">
        <v>35.843304000000003</v>
      </c>
      <c r="K164" s="56">
        <v>16.246000000000002</v>
      </c>
      <c r="L164" s="57">
        <v>18.662999999999997</v>
      </c>
    </row>
    <row r="165" spans="1:12">
      <c r="A165" s="59">
        <v>3215</v>
      </c>
      <c r="B165" s="77" t="s">
        <v>192</v>
      </c>
      <c r="C165" s="56"/>
      <c r="D165" s="56"/>
      <c r="E165" s="56"/>
      <c r="F165" s="56"/>
      <c r="G165" s="56">
        <v>0</v>
      </c>
      <c r="H165" s="56">
        <v>-5.6499999999975792E-2</v>
      </c>
      <c r="I165" s="56">
        <v>5.6099999999975836E-2</v>
      </c>
      <c r="J165" s="56">
        <v>5.5900000000025152E-2</v>
      </c>
      <c r="K165" s="56">
        <v>75.993000000000009</v>
      </c>
      <c r="L165" s="57">
        <v>3.3689999999999944</v>
      </c>
    </row>
    <row r="166" spans="1:12">
      <c r="A166" s="59">
        <v>3216</v>
      </c>
      <c r="B166" s="77" t="s">
        <v>193</v>
      </c>
      <c r="C166" s="56"/>
      <c r="D166" s="56"/>
      <c r="E166" s="56"/>
      <c r="F166" s="56"/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7">
        <v>0</v>
      </c>
    </row>
    <row r="167" spans="1:12">
      <c r="A167" s="59">
        <v>3217</v>
      </c>
      <c r="B167" s="77" t="s">
        <v>194</v>
      </c>
      <c r="C167" s="56"/>
      <c r="D167" s="56"/>
      <c r="E167" s="56"/>
      <c r="F167" s="56"/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7">
        <v>0</v>
      </c>
    </row>
    <row r="168" spans="1:12">
      <c r="A168" s="59">
        <v>3218</v>
      </c>
      <c r="B168" s="77" t="s">
        <v>195</v>
      </c>
      <c r="C168" s="56"/>
      <c r="D168" s="56"/>
      <c r="E168" s="56"/>
      <c r="F168" s="56"/>
      <c r="G168" s="56">
        <v>-124.0042039999994</v>
      </c>
      <c r="H168" s="56">
        <v>-36.974198239999623</v>
      </c>
      <c r="I168" s="56">
        <v>-185.91399875999969</v>
      </c>
      <c r="J168" s="56">
        <v>105.58508685000143</v>
      </c>
      <c r="K168" s="56">
        <v>170.45530720000085</v>
      </c>
      <c r="L168" s="57">
        <v>780.754952</v>
      </c>
    </row>
    <row r="169" spans="1:12">
      <c r="A169" s="59">
        <v>322</v>
      </c>
      <c r="B169" s="77" t="s">
        <v>196</v>
      </c>
      <c r="C169" s="56"/>
      <c r="D169" s="56"/>
      <c r="E169" s="56"/>
      <c r="F169" s="56"/>
      <c r="G169" s="56">
        <v>0</v>
      </c>
      <c r="H169" s="56">
        <v>0</v>
      </c>
      <c r="I169" s="56">
        <v>0</v>
      </c>
      <c r="J169" s="56">
        <v>0</v>
      </c>
      <c r="K169" s="56">
        <v>509.3</v>
      </c>
      <c r="L169" s="57">
        <v>0</v>
      </c>
    </row>
    <row r="170" spans="1:12">
      <c r="A170" s="59">
        <v>3221</v>
      </c>
      <c r="B170" s="77" t="s">
        <v>197</v>
      </c>
      <c r="C170" s="56"/>
      <c r="D170" s="56"/>
      <c r="E170" s="56"/>
      <c r="F170" s="56"/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7">
        <v>0</v>
      </c>
    </row>
    <row r="171" spans="1:12">
      <c r="A171" s="54">
        <v>3222</v>
      </c>
      <c r="B171" s="55" t="s">
        <v>189</v>
      </c>
      <c r="C171" s="56"/>
      <c r="D171" s="56"/>
      <c r="E171" s="56"/>
      <c r="F171" s="56"/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57">
        <v>0</v>
      </c>
    </row>
    <row r="172" spans="1:12">
      <c r="A172" s="54">
        <v>3223</v>
      </c>
      <c r="B172" s="78" t="s">
        <v>190</v>
      </c>
      <c r="C172" s="56"/>
      <c r="D172" s="56"/>
      <c r="E172" s="56"/>
      <c r="F172" s="56"/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57">
        <v>0</v>
      </c>
    </row>
    <row r="173" spans="1:12">
      <c r="A173" s="59">
        <v>3224</v>
      </c>
      <c r="B173" s="77" t="s">
        <v>191</v>
      </c>
      <c r="C173" s="56"/>
      <c r="D173" s="56"/>
      <c r="E173" s="56"/>
      <c r="F173" s="56"/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57">
        <v>0</v>
      </c>
    </row>
    <row r="174" spans="1:12">
      <c r="A174" s="59">
        <v>3225</v>
      </c>
      <c r="B174" s="77" t="s">
        <v>192</v>
      </c>
      <c r="C174" s="56"/>
      <c r="D174" s="56"/>
      <c r="E174" s="56"/>
      <c r="F174" s="56"/>
      <c r="G174" s="56">
        <v>0</v>
      </c>
      <c r="H174" s="56">
        <v>0</v>
      </c>
      <c r="I174" s="56">
        <v>0</v>
      </c>
      <c r="J174" s="56">
        <v>0</v>
      </c>
      <c r="K174" s="56">
        <v>0</v>
      </c>
      <c r="L174" s="57">
        <v>0</v>
      </c>
    </row>
    <row r="175" spans="1:12">
      <c r="A175" s="59">
        <v>3226</v>
      </c>
      <c r="B175" s="77" t="s">
        <v>193</v>
      </c>
      <c r="C175" s="56"/>
      <c r="D175" s="56"/>
      <c r="E175" s="56"/>
      <c r="F175" s="56"/>
      <c r="G175" s="56">
        <v>0</v>
      </c>
      <c r="H175" s="56">
        <v>0</v>
      </c>
      <c r="I175" s="56">
        <v>0</v>
      </c>
      <c r="J175" s="56">
        <v>0</v>
      </c>
      <c r="K175" s="56">
        <v>0</v>
      </c>
      <c r="L175" s="57">
        <v>0</v>
      </c>
    </row>
    <row r="176" spans="1:12">
      <c r="A176" s="59">
        <v>3227</v>
      </c>
      <c r="B176" s="77" t="s">
        <v>194</v>
      </c>
      <c r="C176" s="56"/>
      <c r="D176" s="56"/>
      <c r="E176" s="56"/>
      <c r="F176" s="56"/>
      <c r="G176" s="56">
        <v>0</v>
      </c>
      <c r="H176" s="56">
        <v>0</v>
      </c>
      <c r="I176" s="56">
        <v>0</v>
      </c>
      <c r="J176" s="56">
        <v>0</v>
      </c>
      <c r="K176" s="56">
        <v>0</v>
      </c>
      <c r="L176" s="57">
        <v>0</v>
      </c>
    </row>
    <row r="177" spans="1:12">
      <c r="A177" s="59">
        <v>3228</v>
      </c>
      <c r="B177" s="77" t="s">
        <v>198</v>
      </c>
      <c r="C177" s="56"/>
      <c r="D177" s="56"/>
      <c r="E177" s="56"/>
      <c r="F177" s="56"/>
      <c r="G177" s="56">
        <v>0</v>
      </c>
      <c r="H177" s="56">
        <v>0</v>
      </c>
      <c r="I177" s="56">
        <v>0</v>
      </c>
      <c r="J177" s="56">
        <v>0</v>
      </c>
      <c r="K177" s="56">
        <v>509.3</v>
      </c>
      <c r="L177" s="57">
        <v>0</v>
      </c>
    </row>
    <row r="178" spans="1:12">
      <c r="A178" s="44">
        <v>33</v>
      </c>
      <c r="B178" s="79" t="s">
        <v>199</v>
      </c>
      <c r="C178" s="66"/>
      <c r="D178" s="66"/>
      <c r="E178" s="66"/>
      <c r="F178" s="66"/>
      <c r="G178" s="66">
        <v>377.84648828000007</v>
      </c>
      <c r="H178" s="66">
        <v>303.65758314999999</v>
      </c>
      <c r="I178" s="66">
        <v>368.08215466000036</v>
      </c>
      <c r="J178" s="66">
        <v>168.9980508899998</v>
      </c>
      <c r="K178" s="66">
        <v>45.128795139999994</v>
      </c>
      <c r="L178" s="67">
        <v>704.18799999999999</v>
      </c>
    </row>
    <row r="179" spans="1:12">
      <c r="A179" s="54">
        <v>3301</v>
      </c>
      <c r="B179" s="78" t="s">
        <v>200</v>
      </c>
      <c r="C179" s="56"/>
      <c r="D179" s="56"/>
      <c r="E179" s="56"/>
      <c r="F179" s="56"/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57">
        <v>0</v>
      </c>
    </row>
    <row r="180" spans="1:12">
      <c r="A180" s="54">
        <v>3302</v>
      </c>
      <c r="B180" s="78" t="s">
        <v>201</v>
      </c>
      <c r="C180" s="56"/>
      <c r="D180" s="56"/>
      <c r="E180" s="56"/>
      <c r="F180" s="56"/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57">
        <v>0</v>
      </c>
    </row>
    <row r="181" spans="1:12">
      <c r="A181" s="59">
        <v>3303</v>
      </c>
      <c r="B181" s="77" t="s">
        <v>202</v>
      </c>
      <c r="C181" s="56"/>
      <c r="D181" s="56"/>
      <c r="E181" s="56"/>
      <c r="F181" s="56"/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57">
        <v>0</v>
      </c>
    </row>
    <row r="182" spans="1:12">
      <c r="A182" s="59">
        <v>3304</v>
      </c>
      <c r="B182" s="77" t="s">
        <v>203</v>
      </c>
      <c r="C182" s="56"/>
      <c r="D182" s="56"/>
      <c r="E182" s="56"/>
      <c r="F182" s="56"/>
      <c r="G182" s="56">
        <v>55.980605000000004</v>
      </c>
      <c r="H182" s="56">
        <v>-24.166801000000021</v>
      </c>
      <c r="I182" s="56">
        <v>-47.000995999999986</v>
      </c>
      <c r="J182" s="56">
        <v>-0.85943500000000383</v>
      </c>
      <c r="K182" s="56">
        <v>-38.650999999999982</v>
      </c>
      <c r="L182" s="57">
        <v>-0.85900000000002064</v>
      </c>
    </row>
    <row r="183" spans="1:12">
      <c r="A183" s="59">
        <v>3305</v>
      </c>
      <c r="B183" s="77" t="s">
        <v>204</v>
      </c>
      <c r="C183" s="56"/>
      <c r="D183" s="56"/>
      <c r="E183" s="56"/>
      <c r="F183" s="56"/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7">
        <v>0</v>
      </c>
    </row>
    <row r="184" spans="1:12">
      <c r="A184" s="59">
        <v>3306</v>
      </c>
      <c r="B184" s="77" t="s">
        <v>205</v>
      </c>
      <c r="C184" s="56"/>
      <c r="D184" s="56"/>
      <c r="E184" s="56"/>
      <c r="F184" s="56"/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57">
        <v>0</v>
      </c>
    </row>
    <row r="185" spans="1:12">
      <c r="A185" s="59">
        <v>33061</v>
      </c>
      <c r="B185" s="77" t="s">
        <v>206</v>
      </c>
      <c r="C185" s="56"/>
      <c r="D185" s="56"/>
      <c r="E185" s="56"/>
      <c r="F185" s="56"/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7">
        <v>0</v>
      </c>
    </row>
    <row r="186" spans="1:12">
      <c r="A186" s="59">
        <v>33062</v>
      </c>
      <c r="B186" s="77" t="s">
        <v>207</v>
      </c>
      <c r="C186" s="56"/>
      <c r="D186" s="56"/>
      <c r="E186" s="56"/>
      <c r="F186" s="56"/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7">
        <v>0</v>
      </c>
    </row>
    <row r="187" spans="1:12">
      <c r="A187" s="59">
        <v>33063</v>
      </c>
      <c r="B187" s="77" t="s">
        <v>208</v>
      </c>
      <c r="C187" s="56"/>
      <c r="D187" s="56"/>
      <c r="E187" s="56"/>
      <c r="F187" s="56"/>
      <c r="G187" s="56">
        <v>0</v>
      </c>
      <c r="H187" s="56">
        <v>0</v>
      </c>
      <c r="I187" s="56">
        <v>0</v>
      </c>
      <c r="J187" s="56">
        <v>0</v>
      </c>
      <c r="K187" s="56">
        <v>0</v>
      </c>
      <c r="L187" s="57">
        <v>0</v>
      </c>
    </row>
    <row r="188" spans="1:12">
      <c r="A188" s="59">
        <v>33064</v>
      </c>
      <c r="B188" s="77" t="s">
        <v>209</v>
      </c>
      <c r="C188" s="56"/>
      <c r="D188" s="56"/>
      <c r="E188" s="56"/>
      <c r="F188" s="56"/>
      <c r="G188" s="56">
        <v>0</v>
      </c>
      <c r="H188" s="56">
        <v>0</v>
      </c>
      <c r="I188" s="56">
        <v>0</v>
      </c>
      <c r="J188" s="56">
        <v>0</v>
      </c>
      <c r="K188" s="56">
        <v>0</v>
      </c>
      <c r="L188" s="57">
        <v>0</v>
      </c>
    </row>
    <row r="189" spans="1:12">
      <c r="A189" s="59">
        <v>33065</v>
      </c>
      <c r="B189" s="77" t="s">
        <v>210</v>
      </c>
      <c r="C189" s="56"/>
      <c r="D189" s="56"/>
      <c r="E189" s="56"/>
      <c r="F189" s="56"/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57">
        <v>0</v>
      </c>
    </row>
    <row r="190" spans="1:12">
      <c r="A190" s="59">
        <v>3307</v>
      </c>
      <c r="B190" s="77" t="s">
        <v>211</v>
      </c>
      <c r="C190" s="56"/>
      <c r="D190" s="56"/>
      <c r="E190" s="56"/>
      <c r="F190" s="56"/>
      <c r="G190" s="56">
        <v>0</v>
      </c>
      <c r="H190" s="56">
        <v>0</v>
      </c>
      <c r="I190" s="56">
        <v>0</v>
      </c>
      <c r="J190" s="56">
        <v>0</v>
      </c>
      <c r="K190" s="56">
        <v>0</v>
      </c>
      <c r="L190" s="57">
        <v>0</v>
      </c>
    </row>
    <row r="191" spans="1:12">
      <c r="A191" s="59">
        <v>3308</v>
      </c>
      <c r="B191" s="77" t="s">
        <v>212</v>
      </c>
      <c r="C191" s="56"/>
      <c r="D191" s="56"/>
      <c r="E191" s="56"/>
      <c r="F191" s="56"/>
      <c r="G191" s="56">
        <v>321.86588328000005</v>
      </c>
      <c r="H191" s="56">
        <v>327.82438415000001</v>
      </c>
      <c r="I191" s="56">
        <v>415.08315066000034</v>
      </c>
      <c r="J191" s="56">
        <v>169.85748588999979</v>
      </c>
      <c r="K191" s="56">
        <v>83.779795139999976</v>
      </c>
      <c r="L191" s="57">
        <v>705.04700000000003</v>
      </c>
    </row>
    <row r="192" spans="1:12">
      <c r="A192" s="59">
        <v>331</v>
      </c>
      <c r="B192" s="77" t="s">
        <v>213</v>
      </c>
      <c r="C192" s="56"/>
      <c r="D192" s="56"/>
      <c r="E192" s="56"/>
      <c r="F192" s="56"/>
      <c r="G192" s="56">
        <v>373.61554928000004</v>
      </c>
      <c r="H192" s="56">
        <v>320.11396615000001</v>
      </c>
      <c r="I192" s="56">
        <v>368.12158566000033</v>
      </c>
      <c r="J192" s="56">
        <v>168.9980508899998</v>
      </c>
      <c r="K192" s="56">
        <v>56.706795139999983</v>
      </c>
      <c r="L192" s="57">
        <v>704.19</v>
      </c>
    </row>
    <row r="193" spans="1:12">
      <c r="A193" s="59">
        <v>3312</v>
      </c>
      <c r="B193" s="77" t="s">
        <v>189</v>
      </c>
      <c r="C193" s="56"/>
      <c r="D193" s="56"/>
      <c r="E193" s="56"/>
      <c r="F193" s="56"/>
      <c r="G193" s="56">
        <v>0</v>
      </c>
      <c r="H193" s="56">
        <v>0</v>
      </c>
      <c r="I193" s="56">
        <v>0</v>
      </c>
      <c r="J193" s="56">
        <v>0</v>
      </c>
      <c r="K193" s="56">
        <v>0</v>
      </c>
      <c r="L193" s="57">
        <v>0</v>
      </c>
    </row>
    <row r="194" spans="1:12">
      <c r="A194" s="59">
        <v>3313</v>
      </c>
      <c r="B194" s="77" t="s">
        <v>214</v>
      </c>
      <c r="C194" s="56"/>
      <c r="D194" s="56"/>
      <c r="E194" s="56"/>
      <c r="F194" s="56"/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57">
        <v>0</v>
      </c>
    </row>
    <row r="195" spans="1:12">
      <c r="A195" s="59">
        <v>3314</v>
      </c>
      <c r="B195" s="77" t="s">
        <v>215</v>
      </c>
      <c r="C195" s="56"/>
      <c r="D195" s="56"/>
      <c r="E195" s="56"/>
      <c r="F195" s="56"/>
      <c r="G195" s="56">
        <v>51.749665999999998</v>
      </c>
      <c r="H195" s="56">
        <v>-7.7104180000000042</v>
      </c>
      <c r="I195" s="56">
        <v>-46.961565</v>
      </c>
      <c r="J195" s="56">
        <v>-0.85943500000000383</v>
      </c>
      <c r="K195" s="56">
        <v>-27.072999999999993</v>
      </c>
      <c r="L195" s="57">
        <v>-0.85700000000000398</v>
      </c>
    </row>
    <row r="196" spans="1:12">
      <c r="A196" s="59">
        <v>3315</v>
      </c>
      <c r="B196" s="77" t="s">
        <v>192</v>
      </c>
      <c r="C196" s="56"/>
      <c r="D196" s="56"/>
      <c r="E196" s="56"/>
      <c r="F196" s="56"/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57">
        <v>0</v>
      </c>
    </row>
    <row r="197" spans="1:12">
      <c r="A197" s="59">
        <v>3316</v>
      </c>
      <c r="B197" s="77" t="s">
        <v>193</v>
      </c>
      <c r="C197" s="56"/>
      <c r="D197" s="56"/>
      <c r="E197" s="56"/>
      <c r="F197" s="56"/>
      <c r="G197" s="56">
        <v>0</v>
      </c>
      <c r="H197" s="56">
        <v>0</v>
      </c>
      <c r="I197" s="56">
        <v>0</v>
      </c>
      <c r="J197" s="56">
        <v>0</v>
      </c>
      <c r="K197" s="56">
        <v>0</v>
      </c>
      <c r="L197" s="57">
        <v>0</v>
      </c>
    </row>
    <row r="198" spans="1:12">
      <c r="A198" s="59">
        <v>3317</v>
      </c>
      <c r="B198" s="77" t="s">
        <v>216</v>
      </c>
      <c r="C198" s="56"/>
      <c r="D198" s="56"/>
      <c r="E198" s="56"/>
      <c r="F198" s="56"/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57">
        <v>0</v>
      </c>
    </row>
    <row r="199" spans="1:12">
      <c r="A199" s="59">
        <v>3318</v>
      </c>
      <c r="B199" s="77" t="s">
        <v>198</v>
      </c>
      <c r="C199" s="56"/>
      <c r="D199" s="56"/>
      <c r="E199" s="56"/>
      <c r="F199" s="56"/>
      <c r="G199" s="56">
        <v>321.86588328000005</v>
      </c>
      <c r="H199" s="56">
        <v>327.82438415000001</v>
      </c>
      <c r="I199" s="56">
        <v>415.08315066000034</v>
      </c>
      <c r="J199" s="56">
        <v>169.85748588999979</v>
      </c>
      <c r="K199" s="56">
        <v>83.779795139999976</v>
      </c>
      <c r="L199" s="57">
        <v>705.04700000000003</v>
      </c>
    </row>
    <row r="200" spans="1:12">
      <c r="A200" s="59">
        <v>332</v>
      </c>
      <c r="B200" s="77" t="s">
        <v>217</v>
      </c>
      <c r="C200" s="56"/>
      <c r="D200" s="56"/>
      <c r="E200" s="56"/>
      <c r="F200" s="56"/>
      <c r="G200" s="56">
        <v>4.2309390000000064</v>
      </c>
      <c r="H200" s="56">
        <v>-16.456383000000017</v>
      </c>
      <c r="I200" s="56">
        <v>-3.9430999999984895E-2</v>
      </c>
      <c r="J200" s="56">
        <v>0</v>
      </c>
      <c r="K200" s="56">
        <v>-11.577999999999985</v>
      </c>
      <c r="L200" s="57">
        <v>-2.0000000000166551E-3</v>
      </c>
    </row>
    <row r="201" spans="1:12">
      <c r="A201" s="59">
        <v>3321</v>
      </c>
      <c r="B201" s="77" t="s">
        <v>218</v>
      </c>
      <c r="C201" s="56"/>
      <c r="D201" s="56"/>
      <c r="E201" s="56"/>
      <c r="F201" s="56"/>
      <c r="G201" s="56">
        <v>0</v>
      </c>
      <c r="H201" s="56">
        <v>0</v>
      </c>
      <c r="I201" s="56">
        <v>0</v>
      </c>
      <c r="J201" s="56">
        <v>0</v>
      </c>
      <c r="K201" s="56">
        <v>0</v>
      </c>
      <c r="L201" s="57">
        <v>0</v>
      </c>
    </row>
    <row r="202" spans="1:12">
      <c r="A202" s="59">
        <v>3322</v>
      </c>
      <c r="B202" s="77" t="s">
        <v>189</v>
      </c>
      <c r="C202" s="56"/>
      <c r="D202" s="56"/>
      <c r="E202" s="56"/>
      <c r="F202" s="56"/>
      <c r="G202" s="56">
        <v>0</v>
      </c>
      <c r="H202" s="56">
        <v>0</v>
      </c>
      <c r="I202" s="56">
        <v>0</v>
      </c>
      <c r="J202" s="56">
        <v>0</v>
      </c>
      <c r="K202" s="56">
        <v>0</v>
      </c>
      <c r="L202" s="57">
        <v>0</v>
      </c>
    </row>
    <row r="203" spans="1:12">
      <c r="A203" s="59">
        <v>3323</v>
      </c>
      <c r="B203" s="77" t="s">
        <v>190</v>
      </c>
      <c r="C203" s="56"/>
      <c r="D203" s="56"/>
      <c r="E203" s="56"/>
      <c r="F203" s="56"/>
      <c r="G203" s="56">
        <v>0</v>
      </c>
      <c r="H203" s="56">
        <v>0</v>
      </c>
      <c r="I203" s="56">
        <v>0</v>
      </c>
      <c r="J203" s="56">
        <v>0</v>
      </c>
      <c r="K203" s="56">
        <v>0</v>
      </c>
      <c r="L203" s="57">
        <v>0</v>
      </c>
    </row>
    <row r="204" spans="1:12">
      <c r="A204" s="59">
        <v>3324</v>
      </c>
      <c r="B204" s="77" t="s">
        <v>191</v>
      </c>
      <c r="C204" s="56"/>
      <c r="D204" s="56"/>
      <c r="E204" s="56"/>
      <c r="F204" s="56"/>
      <c r="G204" s="56">
        <v>4.2309390000000064</v>
      </c>
      <c r="H204" s="56">
        <v>-16.456383000000017</v>
      </c>
      <c r="I204" s="56">
        <v>-3.9430999999984895E-2</v>
      </c>
      <c r="J204" s="56">
        <v>0</v>
      </c>
      <c r="K204" s="56">
        <v>-11.577999999999985</v>
      </c>
      <c r="L204" s="57">
        <v>-2.0000000000166551E-3</v>
      </c>
    </row>
    <row r="205" spans="1:12">
      <c r="A205" s="59">
        <v>3325</v>
      </c>
      <c r="B205" s="77" t="s">
        <v>192</v>
      </c>
      <c r="C205" s="56"/>
      <c r="D205" s="56"/>
      <c r="E205" s="56"/>
      <c r="F205" s="56"/>
      <c r="G205" s="56">
        <v>0</v>
      </c>
      <c r="H205" s="56">
        <v>0</v>
      </c>
      <c r="I205" s="56">
        <v>0</v>
      </c>
      <c r="J205" s="56">
        <v>0</v>
      </c>
      <c r="K205" s="56">
        <v>0</v>
      </c>
      <c r="L205" s="57">
        <v>0</v>
      </c>
    </row>
    <row r="206" spans="1:12">
      <c r="A206" s="59">
        <v>3326</v>
      </c>
      <c r="B206" s="77" t="s">
        <v>219</v>
      </c>
      <c r="C206" s="56"/>
      <c r="D206" s="56"/>
      <c r="E206" s="56"/>
      <c r="F206" s="56"/>
      <c r="G206" s="56">
        <v>0</v>
      </c>
      <c r="H206" s="56">
        <v>0</v>
      </c>
      <c r="I206" s="56">
        <v>0</v>
      </c>
      <c r="J206" s="56">
        <v>0</v>
      </c>
      <c r="K206" s="56">
        <v>0</v>
      </c>
      <c r="L206" s="57">
        <v>0</v>
      </c>
    </row>
    <row r="207" spans="1:12">
      <c r="A207" s="59">
        <v>3327</v>
      </c>
      <c r="B207" s="77" t="s">
        <v>220</v>
      </c>
      <c r="C207" s="56"/>
      <c r="D207" s="56"/>
      <c r="E207" s="56"/>
      <c r="F207" s="56"/>
      <c r="G207" s="56">
        <v>0</v>
      </c>
      <c r="H207" s="56">
        <v>0</v>
      </c>
      <c r="I207" s="56">
        <v>0</v>
      </c>
      <c r="J207" s="56">
        <v>0</v>
      </c>
      <c r="K207" s="56">
        <v>0</v>
      </c>
      <c r="L207" s="57">
        <v>0</v>
      </c>
    </row>
    <row r="208" spans="1:12">
      <c r="A208" s="59">
        <v>3328</v>
      </c>
      <c r="B208" s="77" t="s">
        <v>221</v>
      </c>
      <c r="C208" s="56"/>
      <c r="D208" s="56"/>
      <c r="E208" s="56"/>
      <c r="F208" s="56"/>
      <c r="G208" s="56">
        <v>0</v>
      </c>
      <c r="H208" s="56">
        <v>0</v>
      </c>
      <c r="I208" s="56">
        <v>0</v>
      </c>
      <c r="J208" s="56">
        <v>0</v>
      </c>
      <c r="K208" s="56">
        <v>0</v>
      </c>
      <c r="L208" s="57">
        <v>0</v>
      </c>
    </row>
    <row r="209" spans="1:12">
      <c r="A209" s="80" t="s">
        <v>62</v>
      </c>
      <c r="B209" s="9" t="s">
        <v>222</v>
      </c>
      <c r="C209" s="81"/>
      <c r="D209" s="81"/>
      <c r="E209" s="81"/>
      <c r="F209" s="81"/>
      <c r="G209" s="81">
        <f>G151-G178-G149</f>
        <v>208.28648290244644</v>
      </c>
      <c r="H209" s="81">
        <f t="shared" ref="H209:K209" si="8">H151-H178-H149</f>
        <v>-60.837301434727181</v>
      </c>
      <c r="I209" s="81">
        <f t="shared" si="8"/>
        <v>-38.435486302397408</v>
      </c>
      <c r="J209" s="81">
        <f t="shared" si="8"/>
        <v>-60.637277310983222</v>
      </c>
      <c r="K209" s="81">
        <f t="shared" si="8"/>
        <v>285.966956398006</v>
      </c>
      <c r="L209" s="81">
        <v>583.92133538402902</v>
      </c>
    </row>
    <row r="210" spans="1:12"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3:12"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3:12"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3:12"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3:12"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3:12"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3:12"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3:12"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3:12"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3:12"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3:12"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3:12"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3:12"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3:12"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3:12"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3:12"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3:12"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3:12"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3:12"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3:12"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3:12"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3:12"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3:12"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3:12"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3:12"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3:12"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3:12"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3:12"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3:12"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3:12"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3:12"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3:12"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3:12"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3:12"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3:12"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3:12"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3:12"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3:12"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3:12"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3:12"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3:12"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3:12"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3:12"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3:12"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3:12"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3:12"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3:12"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3:12"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3:12"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3:12"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3:12"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3:12"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3:12"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3:12"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3:12"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3:12"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3:12"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3:12"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3:12"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 spans="3:12"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3:12"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3:12"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3:12"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3:12"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3:12"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3:12"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3:12"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3:12"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3:12"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3:12"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3:12"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3:12"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3:12"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3:12"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3:12"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3:12"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3:12"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3:12"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3:12"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3:12"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3:12"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3:12"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3:12"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3:12"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3:12"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3:12"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3:12"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3:12"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3:12"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3:12"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3:12"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3:12"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3:12"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 spans="3:12"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3:12"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3:12"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3:12"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3:12"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3:12"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3:12"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 spans="3:12"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3:12"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3:12"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3:12"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3:12"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3:12"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3:12"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3:12"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3:12"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3:12"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3:12"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3:12"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3:12"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3:12"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3:12"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3:12"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3:12"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3:12"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3:12"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3:12"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3:12"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3:12"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3:12"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3:12"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3:12"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3:12"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3:12"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3:12"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3:12"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3:12"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3:12"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3:12"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3:12"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3:12"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3:12"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3:12"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3:12"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3:12"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3:12"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3:12"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3:12"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3:12"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3:12"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3:12"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3:12"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3:12"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3:12"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3:12"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3:12"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3:12"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3:12"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3:12"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3:12"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3:12"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3:12"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3:12"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3:12"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3:12"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3:12"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3:12"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3:12"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3:12"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3:12"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3:12"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3:12"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3:12"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3:12"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3:12"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3:12"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3:12"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3:12"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3:12"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3:12"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3:12"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3:12"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3:12"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3:12"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3:12"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3:12"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3:12"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3:12"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3:12"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3:12"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3:12"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3:12"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3:12"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 spans="3:12"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3:12"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3:12"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 spans="3:12"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3:12"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3:12"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3:12"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3:12"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3:12"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3:12"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3:12"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3:12"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3:12"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3:12"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3:12"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3:12"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3:12"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3:12"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3:12"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3:12"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3:12"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3:12"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3:12"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3:12"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3:12"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3:12"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3:12"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3:12"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3:12"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3:12"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3:12"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3:12"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3:12"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3:12"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3:12"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3:12"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3:12"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3:12"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3:12"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3:12"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3:12"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3:12"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3:12"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3:12"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3:12"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3:12"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3:12"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3:12"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3:12"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3:12"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3:12"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3:12"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3:12"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3:12"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3:12"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3:12"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3:12"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3:12"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3:12"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3:12"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3:12"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3:12"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3:12"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3:12"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3:12"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3:12"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3:12"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3:12"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3:12"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3:12"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3:12"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3:12"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3:12"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3:12"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3:12"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3:12"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3:12"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3:12"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3:12"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3:12"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3:12"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3:12"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3:12"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3:12"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3:12"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3:12"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3:12"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3:12"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3:12"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3:12"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3:12"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3:12"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3:12"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3:12"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3:12"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3:12"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3:12"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3:12"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3:12"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3:12"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3:12"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3:12"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3:12"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3:12"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3:12"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3:12"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3:12"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3:12"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3:12"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3:12"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3:12"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3:12"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3:12"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3:12"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3:12"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 spans="3:12"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 spans="3:12"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 spans="3:12"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 spans="3:12"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 spans="3:12"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 spans="3:12"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 spans="3:12"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 spans="3:12"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3:12"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 spans="3:12"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 spans="3:12"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 spans="3:12"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 spans="3:12"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 spans="3:12"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 spans="3:12"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 spans="3:12"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 spans="3:12"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 spans="3:12"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3:12"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 spans="3:12"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 spans="3:12"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 spans="3:12"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 spans="3:12"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 spans="3:12"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 spans="3:12"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 spans="3:12"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 spans="3:12"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 spans="3:12"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 spans="3:12"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 spans="3:12"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 spans="3:12"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 spans="3:12"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 spans="3:12"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 spans="3:12"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 spans="3:12"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 spans="3:12"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 spans="3:12"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 spans="3:12"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 spans="3:12"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 spans="3:12"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 spans="3:12"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 spans="3:12"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 spans="3:12"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 spans="3:12"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 spans="3:12"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 spans="3:12"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 spans="3:12"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 spans="3:12"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 spans="3:12"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 spans="3:12"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 spans="3:12"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 spans="3:12"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 spans="3:12"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 spans="3:12"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3:12"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 spans="3:12"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 spans="3:12"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 spans="3:12"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 spans="3:12"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 spans="3:12"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 spans="3:12"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 spans="3:12"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 spans="3:12"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 spans="3:12"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 spans="3:12"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 spans="3:12"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 spans="3:12"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 spans="3:12"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 spans="3:12"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 spans="3:12"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 spans="3:12"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 spans="3:12"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 spans="3:12"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 spans="3:12"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 spans="3:12"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 spans="3:12"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 spans="3:12"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 spans="3:12"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 spans="3:12"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 spans="3:12"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 spans="3:12"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 spans="3:12"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 spans="3:12"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 spans="3:12"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 spans="3:12"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 spans="3:12"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 spans="3:12"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 spans="3:12"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 spans="3:12"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 spans="3:12"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 spans="3:12"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 spans="3:12"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 spans="3:12"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 spans="3:12"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 spans="3:12"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 spans="3:12"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 spans="3:12"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 spans="3:12"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 spans="3:12"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 spans="3:12"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 spans="3:12"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 spans="3:12"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 spans="3:12"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 spans="3:12"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 spans="3:12"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 spans="3:12"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 spans="3:12"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 spans="3:12"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 spans="3:12"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 spans="3:12"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 spans="3:12"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 spans="3:12"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 spans="3:12"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 spans="3:12"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 spans="3:12"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 spans="3:12"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 spans="3:12"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 spans="3:12"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 spans="3:12"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 spans="3:12"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 spans="3:12"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 spans="3:12"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 spans="3:12"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 spans="3:12"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 spans="3:12"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 spans="3:12"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 spans="3:12"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 spans="3:12"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 spans="3:12"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 spans="3:12"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 spans="3:12"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 spans="3:12"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 spans="3:12"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 spans="3:12"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 spans="3:12"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 spans="3:12"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 spans="3:12"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 spans="3:12"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 spans="3:12"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 spans="3:12"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 spans="3:12"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 spans="3:12"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 spans="3:12"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 spans="3:12"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 spans="3:12"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 spans="3:12"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 spans="3:12"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 spans="3:12"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 spans="3:12"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 spans="3:12"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 spans="3:12"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 spans="3:12"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 spans="3:12"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 spans="3:12"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 spans="3:12"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 spans="3:12"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 spans="3:12"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 spans="3:12"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 spans="3:12"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 spans="3:12"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 spans="3:12"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 spans="3:12"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 spans="3:12"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 spans="3:12"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 spans="3:12"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 spans="3:12"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 spans="3:12"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 spans="3:12"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 spans="3:12"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 spans="3:12"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 spans="3:12"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 spans="3:12"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 spans="3:12"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3:12"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3:12"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3:12"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3:12"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3:12"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3:12"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3:12"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3:12"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3:12"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3:12"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3:12"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3:12"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3:12"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3:12"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3:12"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3:12"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3:12"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3:12"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3:12"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3:12"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3:12"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3:12"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3:12"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3:12"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3:12"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3:12"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3:12"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3:12"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 spans="3:12"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 spans="3:12"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 spans="3:12"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 spans="3:12"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 spans="3:12"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 spans="3:12"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 spans="3:12"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 spans="3:12"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 spans="3:12"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 spans="3:12"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 spans="3:12"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 spans="3:12"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 spans="3:12"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 spans="3:12"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 spans="3:12"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 spans="3:12"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 spans="3:12"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 spans="3:12"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 spans="3:12"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 spans="3:12"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 spans="3:12"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 spans="3:12"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 spans="3:12"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 spans="3:12"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 spans="3:12"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 spans="3:12"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 spans="3:12"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 spans="3:12"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 spans="3:12"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 spans="3:12"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 spans="3:12"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 spans="3:12"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 spans="3:12"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 spans="3:12"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 spans="3:12"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 spans="3:12"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 spans="3:12"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 spans="3:12"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 spans="3:12"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 spans="3:12"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 spans="3:12"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 spans="3:12"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 spans="3:12"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 spans="3:12"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 spans="3:12"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 spans="3:12"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 spans="3:12"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 spans="3:12"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 spans="3:12"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 spans="3:12"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 spans="3:12"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 spans="3:12"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 spans="3:12"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 spans="3:12"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 spans="3:12"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 spans="3:12"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 spans="3:12"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 spans="3:12"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 spans="3:12"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 spans="3:12"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 spans="3:12"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 spans="3:12"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 spans="3:12"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 spans="3:12"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 spans="3:12"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 spans="3:12"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 spans="3:12"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 spans="3:12"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 spans="3:12"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 spans="3:12"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 spans="3:12"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 spans="3:12"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 spans="3:12"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 spans="3:12"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 spans="3:12"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 spans="3:12"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 spans="3:12"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 spans="3:12"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 spans="3:12"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 spans="3:12"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 spans="3:12"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 spans="3:12"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 spans="3:12"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 spans="3:12"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 spans="3:12"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 spans="3:12"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 spans="3:12"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 spans="3:12"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 spans="3:12"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 spans="3:12"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 spans="3:12"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 spans="3:12"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 spans="3:12"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 spans="3:12"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 spans="3:12"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 spans="3:12"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 spans="3:12"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 spans="3:12"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 spans="3:12"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 spans="3:12"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 spans="3:12"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 spans="3:12"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 spans="3:12"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 spans="3:12"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 spans="3:12"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 spans="3:12"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 spans="3:12"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 spans="3:12"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 spans="3:12"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 spans="3:12"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 spans="3:12"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 spans="3:12"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 spans="3:12"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 spans="3:12"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 spans="3:12"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 spans="3:12"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 spans="3:12"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 spans="3:12"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 spans="3:12"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 spans="3:12"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 spans="3:12"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 spans="3:12"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 spans="3:12"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 spans="3:12"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 spans="3:12"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 spans="3:12"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 spans="3:12"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 spans="3:12"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 spans="3:12"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 spans="3:12"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 spans="3:12"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 spans="3:12"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 spans="3:12"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 spans="3:12"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 spans="3:12"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 spans="3:12"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 spans="3:12"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 spans="3:12"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 spans="3:12"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 spans="3:12"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 spans="3:12"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 spans="3:12"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 spans="3:12"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 spans="3:12"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 spans="3:12"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 spans="3:12"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 spans="3:12"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 spans="3:12"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 spans="3:12"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 spans="3:12"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 spans="3:12"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 spans="3:12"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 spans="3:12"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 spans="3:12"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 spans="3:12"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 spans="3:12"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 spans="3:12">
      <c r="C882" s="8"/>
      <c r="D882" s="8"/>
      <c r="E882" s="8"/>
      <c r="F882" s="8"/>
      <c r="G882" s="8"/>
      <c r="H882" s="8"/>
      <c r="I882" s="8"/>
      <c r="J882" s="8"/>
      <c r="K882" s="8"/>
      <c r="L88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Izza Bella Irias Cruz</cp:lastModifiedBy>
  <dcterms:created xsi:type="dcterms:W3CDTF">2019-02-27T16:49:41Z</dcterms:created>
  <dcterms:modified xsi:type="dcterms:W3CDTF">2026-05-22T16:46:11Z</dcterms:modified>
</cp:coreProperties>
</file>